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85" yWindow="120" windowWidth="10515" windowHeight="5205" tabRatio="820"/>
  </bookViews>
  <sheets>
    <sheet name="Dec 2012 Summary Table " sheetId="136" r:id="rId1"/>
    <sheet name="Output" sheetId="2" state="hidden" r:id="rId2"/>
  </sheets>
  <externalReferences>
    <externalReference r:id="rId3"/>
  </externalReferences>
  <definedNames>
    <definedName name="_xlnm._FilterDatabase" localSheetId="0" hidden="1">'Dec 2012 Summary Table '!$F$7:$F$112</definedName>
    <definedName name="_xlnm._FilterDatabase" localSheetId="1" hidden="1">Output!$G$7:$G$115</definedName>
    <definedName name="Boston_Agg">[1]Boston!$F$2:$F$102</definedName>
    <definedName name="Boston_Agg_1990">[1]Boston!$F$38:$F$102</definedName>
    <definedName name="Boston_Agg_5yr">[1]Boston!$G$2:$G$102</definedName>
    <definedName name="Chicago_Agg">[1]Chicago!$F$2:$F$102</definedName>
    <definedName name="Chicago_Agg_1990">[1]Chicago!$F$38:$F$102</definedName>
    <definedName name="Chicago_Agg_5yr">[1]Chicago!$G$2:$G$102</definedName>
    <definedName name="Denver_Agg">[1]Denver!$F$2:$F$102</definedName>
    <definedName name="Denver_Agg_1990">[1]Denver!$F$38:$F$102</definedName>
    <definedName name="Denver_Agg_5yr">[1]Denver!$G$2:$G$102</definedName>
    <definedName name="GVKey">""</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39926.455</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39239.5718865741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asVegas_Agg">'[1]Las Vegas'!$F$2:$F$102</definedName>
    <definedName name="LasVegas_Agg_1990">'[1]Las Vegas'!$F$38:$F$102</definedName>
    <definedName name="LasVegas_Agg_5yr">'[1]Las Vegas'!$G$2:$G$102</definedName>
    <definedName name="LosAngeles_Agg">'[1]Los Angeles'!$F$2:$F$102</definedName>
    <definedName name="LosAngeles_Agg_1990">'[1]Los Angeles'!$F$38:$F$102</definedName>
    <definedName name="LosAngeles_Agg_5yr">'[1]Los Angeles'!$G$2:$G$102</definedName>
    <definedName name="Miami_Agg">[1]Miami!$F$2:$F$102</definedName>
    <definedName name="Miami_Agg_1990">[1]Miami!$F$38:$F$102</definedName>
    <definedName name="Miami_Agg_5yr">[1]Miami!$G$2:$G$102</definedName>
    <definedName name="NewYork_Agg">'[1]New York'!$F$2:$F$102</definedName>
    <definedName name="NewYork_Agg_1990">'[1]New York'!$F$38:$F$102</definedName>
    <definedName name="NewYork_Agg_5yr">'[1]New York'!$G$2:$G$102</definedName>
    <definedName name="SanDiego_Agg">'[1]San Diego'!$F$2:$F$102</definedName>
    <definedName name="SanDiego_Agg_1990">'[1]San Diego'!$F$38:$F$102</definedName>
    <definedName name="SanDiego_Agg_5yr">'[1]San Diego'!$G$2:$G$102</definedName>
    <definedName name="SanFran_Agg">'[1]San francisco'!$F$2:$F$102</definedName>
    <definedName name="SanFran_Agg_1990">'[1]San francisco'!$F$38:$F$102</definedName>
    <definedName name="SanFran_Agg_5yr">'[1]San francisco'!$G$2:$G$102</definedName>
    <definedName name="SPSet">"current"</definedName>
    <definedName name="US_Agg">'[1]US level indexes'!$H$2:$H$102</definedName>
    <definedName name="US_Agg_5yr">'[1]US level indexes'!$L$2:$L$102</definedName>
    <definedName name="WashDC_Agg">'[1]Washington DC'!$F$2:$F$102</definedName>
    <definedName name="WashDC_Agg_1990">'[1]Washington DC'!$F$38:$F$102</definedName>
    <definedName name="WashDC_Agg_5yr">'[1]Washington DC'!$G$2:$G$102</definedName>
  </definedNames>
  <calcPr calcId="145621"/>
</workbook>
</file>

<file path=xl/calcChain.xml><?xml version="1.0" encoding="utf-8"?>
<calcChain xmlns="http://schemas.openxmlformats.org/spreadsheetml/2006/main">
  <c r="O8" i="2" l="1"/>
  <c r="O9" i="2"/>
  <c r="O12" i="2"/>
  <c r="O13" i="2"/>
  <c r="O14" i="2"/>
  <c r="O15" i="2"/>
  <c r="O16" i="2"/>
  <c r="O17" i="2"/>
  <c r="O18" i="2"/>
  <c r="O19" i="2"/>
  <c r="O20" i="2"/>
  <c r="O21" i="2"/>
  <c r="O22" i="2"/>
  <c r="O23" i="2"/>
  <c r="O24" i="2"/>
  <c r="O25" i="2"/>
  <c r="O26" i="2"/>
  <c r="O27" i="2"/>
  <c r="O28" i="2"/>
  <c r="O29" i="2"/>
  <c r="O32" i="2"/>
  <c r="O33" i="2"/>
  <c r="O34" i="2"/>
  <c r="O35" i="2"/>
  <c r="O37" i="2"/>
  <c r="O38" i="2"/>
  <c r="O40" i="2"/>
  <c r="O41" i="2"/>
  <c r="O42" i="2"/>
  <c r="O44" i="2"/>
  <c r="O45" i="2"/>
  <c r="O46" i="2"/>
  <c r="O48" i="2"/>
  <c r="O49" i="2"/>
  <c r="O50" i="2"/>
  <c r="O51" i="2"/>
  <c r="O53" i="2"/>
  <c r="O54" i="2"/>
  <c r="O55" i="2"/>
  <c r="O56" i="2"/>
  <c r="O58" i="2"/>
  <c r="O59" i="2"/>
  <c r="O60" i="2"/>
  <c r="O61" i="2"/>
  <c r="O63" i="2"/>
  <c r="O64" i="2"/>
  <c r="O65" i="2"/>
  <c r="O66" i="2"/>
  <c r="O68" i="2"/>
  <c r="O69" i="2"/>
  <c r="O71" i="2"/>
  <c r="O72" i="2"/>
  <c r="O73" i="2"/>
  <c r="O75" i="2"/>
  <c r="O76" i="2"/>
  <c r="O77" i="2"/>
  <c r="O78" i="2"/>
  <c r="O79" i="2"/>
  <c r="P79" i="2" s="1"/>
  <c r="Q79" i="2" s="1"/>
  <c r="R79" i="2" s="1"/>
  <c r="S79" i="2" s="1"/>
  <c r="O80" i="2"/>
  <c r="P80" i="2"/>
  <c r="T80" i="2"/>
  <c r="O81" i="2"/>
  <c r="P81" i="2"/>
  <c r="T81" i="2"/>
  <c r="O82" i="2"/>
  <c r="P82" i="2"/>
  <c r="T82" i="2"/>
  <c r="O83" i="2"/>
  <c r="P83" i="2"/>
  <c r="T83" i="2"/>
  <c r="O84" i="2"/>
  <c r="P84" i="2"/>
  <c r="T84" i="2"/>
  <c r="O85" i="2"/>
  <c r="P85" i="2"/>
  <c r="T85" i="2"/>
  <c r="O87" i="2"/>
  <c r="P87" i="2"/>
  <c r="T87" i="2"/>
  <c r="O89" i="2"/>
  <c r="P89" i="2"/>
  <c r="T89" i="2"/>
  <c r="O91" i="2"/>
  <c r="P91" i="2"/>
  <c r="T91" i="2"/>
  <c r="O92" i="2"/>
  <c r="P92" i="2"/>
  <c r="T92" i="2"/>
  <c r="O93" i="2"/>
  <c r="P93" i="2"/>
  <c r="T93" i="2"/>
  <c r="O94" i="2"/>
  <c r="P94" i="2"/>
  <c r="T94" i="2"/>
  <c r="O95" i="2"/>
  <c r="P95" i="2"/>
  <c r="T95" i="2"/>
  <c r="O96" i="2"/>
  <c r="P96" i="2"/>
  <c r="T96" i="2"/>
  <c r="O97" i="2"/>
  <c r="P97" i="2"/>
  <c r="T97" i="2"/>
  <c r="O98" i="2"/>
  <c r="P98" i="2"/>
  <c r="T98" i="2"/>
  <c r="O99" i="2"/>
  <c r="P99" i="2"/>
  <c r="T99" i="2"/>
  <c r="O100" i="2"/>
  <c r="P100" i="2"/>
  <c r="T100" i="2"/>
  <c r="O101" i="2"/>
  <c r="P101" i="2"/>
  <c r="T101" i="2"/>
  <c r="O102" i="2"/>
  <c r="P102" i="2"/>
  <c r="T102" i="2"/>
  <c r="O103" i="2"/>
  <c r="P103" i="2"/>
  <c r="T103" i="2"/>
  <c r="O104" i="2"/>
  <c r="P104" i="2"/>
  <c r="T104" i="2"/>
  <c r="O106" i="2"/>
  <c r="P106" i="2"/>
  <c r="T106" i="2"/>
  <c r="O109" i="2"/>
  <c r="P109" i="2"/>
  <c r="T109" i="2"/>
  <c r="O110" i="2"/>
  <c r="P110" i="2"/>
  <c r="T110" i="2"/>
  <c r="O111" i="2"/>
  <c r="P111" i="2"/>
  <c r="T111" i="2"/>
  <c r="O112" i="2"/>
  <c r="P112" i="2"/>
  <c r="T112" i="2"/>
  <c r="O114" i="2"/>
  <c r="P114" i="2"/>
  <c r="T114" i="2"/>
  <c r="O115" i="2"/>
  <c r="P115" i="2"/>
  <c r="T115" i="2"/>
  <c r="H116" i="2"/>
  <c r="I116" i="2"/>
  <c r="J116" i="2"/>
  <c r="K116" i="2"/>
  <c r="L116" i="2"/>
  <c r="M116" i="2"/>
  <c r="H118" i="2"/>
  <c r="I118" i="2"/>
  <c r="J118" i="2"/>
  <c r="K118" i="2"/>
  <c r="L118" i="2"/>
  <c r="M118" i="2"/>
  <c r="H119" i="2"/>
  <c r="I119" i="2"/>
  <c r="J119" i="2"/>
  <c r="K119" i="2"/>
  <c r="L119" i="2"/>
  <c r="M119" i="2"/>
  <c r="H120" i="2"/>
  <c r="I120" i="2"/>
  <c r="J120" i="2"/>
  <c r="K120" i="2"/>
  <c r="L120" i="2"/>
  <c r="M120" i="2"/>
  <c r="H121" i="2"/>
  <c r="I121" i="2"/>
  <c r="J121" i="2"/>
  <c r="K121" i="2"/>
  <c r="L121" i="2"/>
  <c r="M121" i="2"/>
  <c r="H122" i="2"/>
  <c r="I122" i="2"/>
  <c r="J122" i="2"/>
  <c r="K122" i="2"/>
  <c r="L122" i="2"/>
  <c r="M122" i="2"/>
  <c r="G128" i="2"/>
  <c r="P77" i="2" l="1"/>
  <c r="T77" i="2"/>
  <c r="P75" i="2"/>
  <c r="T75" i="2"/>
  <c r="P72" i="2"/>
  <c r="T72" i="2"/>
  <c r="P69" i="2"/>
  <c r="T69" i="2"/>
  <c r="P66" i="2"/>
  <c r="T66" i="2"/>
  <c r="P64" i="2"/>
  <c r="T64" i="2"/>
  <c r="P61" i="2"/>
  <c r="T61" i="2"/>
  <c r="P59" i="2"/>
  <c r="T59" i="2"/>
  <c r="P56" i="2"/>
  <c r="T56" i="2"/>
  <c r="P54" i="2"/>
  <c r="T54" i="2"/>
  <c r="P51" i="2"/>
  <c r="T51" i="2"/>
  <c r="P49" i="2"/>
  <c r="T49" i="2"/>
  <c r="P46" i="2"/>
  <c r="T46" i="2"/>
  <c r="P45" i="2"/>
  <c r="T45" i="2"/>
  <c r="P42" i="2"/>
  <c r="T42" i="2"/>
  <c r="P40" i="2"/>
  <c r="T40" i="2"/>
  <c r="P37" i="2"/>
  <c r="T37" i="2"/>
  <c r="P34" i="2"/>
  <c r="T34" i="2"/>
  <c r="P32" i="2"/>
  <c r="T32" i="2"/>
  <c r="P28" i="2"/>
  <c r="T28" i="2"/>
  <c r="P26" i="2"/>
  <c r="T26" i="2"/>
  <c r="P24" i="2"/>
  <c r="T24" i="2"/>
  <c r="P22" i="2"/>
  <c r="T22" i="2"/>
  <c r="P20" i="2"/>
  <c r="T20" i="2"/>
  <c r="P18" i="2"/>
  <c r="T18" i="2"/>
  <c r="P16" i="2"/>
  <c r="T16" i="2"/>
  <c r="P14" i="2"/>
  <c r="T14" i="2"/>
  <c r="P12" i="2"/>
  <c r="T12" i="2"/>
  <c r="P8" i="2"/>
  <c r="T8" i="2"/>
  <c r="O116" i="2"/>
  <c r="I132" i="2" s="1"/>
  <c r="T116" i="2" s="1"/>
  <c r="O118" i="2"/>
  <c r="O119" i="2"/>
  <c r="O120" i="2"/>
  <c r="Q115" i="2"/>
  <c r="U115" i="2"/>
  <c r="Q114" i="2"/>
  <c r="U114" i="2"/>
  <c r="Q112" i="2"/>
  <c r="U112" i="2"/>
  <c r="Q111" i="2"/>
  <c r="U111" i="2"/>
  <c r="Q110" i="2"/>
  <c r="U110" i="2"/>
  <c r="Q109" i="2"/>
  <c r="U109" i="2"/>
  <c r="Q106" i="2"/>
  <c r="U106" i="2"/>
  <c r="Q104" i="2"/>
  <c r="U104" i="2"/>
  <c r="Q103" i="2"/>
  <c r="U103" i="2"/>
  <c r="Q102" i="2"/>
  <c r="U102" i="2"/>
  <c r="Q101" i="2"/>
  <c r="U101" i="2"/>
  <c r="Q100" i="2"/>
  <c r="U100" i="2"/>
  <c r="Q99" i="2"/>
  <c r="U99" i="2"/>
  <c r="Q98" i="2"/>
  <c r="U98" i="2"/>
  <c r="Q97" i="2"/>
  <c r="U97" i="2"/>
  <c r="Q96" i="2"/>
  <c r="U96" i="2"/>
  <c r="Q95" i="2"/>
  <c r="U95" i="2"/>
  <c r="Q94" i="2"/>
  <c r="U94" i="2"/>
  <c r="Q93" i="2"/>
  <c r="U93" i="2"/>
  <c r="Q92" i="2"/>
  <c r="U92" i="2"/>
  <c r="Q91" i="2"/>
  <c r="U91" i="2"/>
  <c r="Q89" i="2"/>
  <c r="U89" i="2"/>
  <c r="Q87" i="2"/>
  <c r="U87" i="2"/>
  <c r="Q85" i="2"/>
  <c r="U85" i="2"/>
  <c r="Q84" i="2"/>
  <c r="U84" i="2"/>
  <c r="Q83" i="2"/>
  <c r="U83" i="2"/>
  <c r="Q82" i="2"/>
  <c r="U82" i="2"/>
  <c r="Q81" i="2"/>
  <c r="U81" i="2"/>
  <c r="Q80" i="2"/>
  <c r="U80" i="2"/>
  <c r="P78" i="2"/>
  <c r="T78" i="2"/>
  <c r="P76" i="2"/>
  <c r="T76" i="2"/>
  <c r="P73" i="2"/>
  <c r="T73" i="2"/>
  <c r="P71" i="2"/>
  <c r="T71" i="2"/>
  <c r="P68" i="2"/>
  <c r="T68" i="2"/>
  <c r="P65" i="2"/>
  <c r="T65" i="2"/>
  <c r="P63" i="2"/>
  <c r="T63" i="2"/>
  <c r="P60" i="2"/>
  <c r="T60" i="2"/>
  <c r="P58" i="2"/>
  <c r="T58" i="2"/>
  <c r="P55" i="2"/>
  <c r="T55" i="2"/>
  <c r="P53" i="2"/>
  <c r="T53" i="2"/>
  <c r="P50" i="2"/>
  <c r="T50" i="2"/>
  <c r="P48" i="2"/>
  <c r="T48" i="2"/>
  <c r="P44" i="2"/>
  <c r="T44" i="2"/>
  <c r="P41" i="2"/>
  <c r="T41" i="2"/>
  <c r="P38" i="2"/>
  <c r="T38" i="2"/>
  <c r="P35" i="2"/>
  <c r="T35" i="2"/>
  <c r="P33" i="2"/>
  <c r="T33" i="2"/>
  <c r="P29" i="2"/>
  <c r="T29" i="2"/>
  <c r="P27" i="2"/>
  <c r="T27" i="2"/>
  <c r="P25" i="2"/>
  <c r="T25" i="2"/>
  <c r="P23" i="2"/>
  <c r="T23" i="2"/>
  <c r="P21" i="2"/>
  <c r="T21" i="2"/>
  <c r="P19" i="2"/>
  <c r="T19" i="2"/>
  <c r="P17" i="2"/>
  <c r="T17" i="2"/>
  <c r="P15" i="2"/>
  <c r="T15" i="2"/>
  <c r="P13" i="2"/>
  <c r="T13" i="2"/>
  <c r="P9" i="2"/>
  <c r="T9" i="2"/>
  <c r="T119" i="2" l="1"/>
  <c r="T118" i="2"/>
  <c r="T120" i="2"/>
  <c r="U9" i="2"/>
  <c r="Q9" i="2"/>
  <c r="U13" i="2"/>
  <c r="Q13" i="2"/>
  <c r="U15" i="2"/>
  <c r="Q15" i="2"/>
  <c r="U17" i="2"/>
  <c r="Q17" i="2"/>
  <c r="U19" i="2"/>
  <c r="Q19" i="2"/>
  <c r="U21" i="2"/>
  <c r="Q21" i="2"/>
  <c r="U23" i="2"/>
  <c r="Q23" i="2"/>
  <c r="U25" i="2"/>
  <c r="Q25" i="2"/>
  <c r="U27" i="2"/>
  <c r="Q27" i="2"/>
  <c r="U29" i="2"/>
  <c r="Q29" i="2"/>
  <c r="U33" i="2"/>
  <c r="Q33" i="2"/>
  <c r="U35" i="2"/>
  <c r="Q35" i="2"/>
  <c r="U38" i="2"/>
  <c r="Q38" i="2"/>
  <c r="U41" i="2"/>
  <c r="Q41" i="2"/>
  <c r="U44" i="2"/>
  <c r="Q44" i="2"/>
  <c r="U48" i="2"/>
  <c r="Q48" i="2"/>
  <c r="U50" i="2"/>
  <c r="Q50" i="2"/>
  <c r="U53" i="2"/>
  <c r="Q53" i="2"/>
  <c r="U55" i="2"/>
  <c r="Q55" i="2"/>
  <c r="U58" i="2"/>
  <c r="Q58" i="2"/>
  <c r="U60" i="2"/>
  <c r="Q60" i="2"/>
  <c r="U63" i="2"/>
  <c r="Q63" i="2"/>
  <c r="U65" i="2"/>
  <c r="Q65" i="2"/>
  <c r="U68" i="2"/>
  <c r="Q68" i="2"/>
  <c r="U71" i="2"/>
  <c r="Q71" i="2"/>
  <c r="U73" i="2"/>
  <c r="Q73" i="2"/>
  <c r="U76" i="2"/>
  <c r="Q76" i="2"/>
  <c r="U78" i="2"/>
  <c r="Q78" i="2"/>
  <c r="R80" i="2"/>
  <c r="V80" i="2"/>
  <c r="R81" i="2"/>
  <c r="V81" i="2"/>
  <c r="R82" i="2"/>
  <c r="V82" i="2"/>
  <c r="R83" i="2"/>
  <c r="V83" i="2"/>
  <c r="R84" i="2"/>
  <c r="V84" i="2"/>
  <c r="R85" i="2"/>
  <c r="V85" i="2"/>
  <c r="R87" i="2"/>
  <c r="V87" i="2"/>
  <c r="R89" i="2"/>
  <c r="V89" i="2"/>
  <c r="R91" i="2"/>
  <c r="V91" i="2"/>
  <c r="R92" i="2"/>
  <c r="V92" i="2"/>
  <c r="R93" i="2"/>
  <c r="V93" i="2"/>
  <c r="R94" i="2"/>
  <c r="V94" i="2"/>
  <c r="R95" i="2"/>
  <c r="V95" i="2"/>
  <c r="R96" i="2"/>
  <c r="V96" i="2"/>
  <c r="R97" i="2"/>
  <c r="V97" i="2"/>
  <c r="R98" i="2"/>
  <c r="V98" i="2"/>
  <c r="R99" i="2"/>
  <c r="V99" i="2"/>
  <c r="R100" i="2"/>
  <c r="V100" i="2"/>
  <c r="R101" i="2"/>
  <c r="V101" i="2"/>
  <c r="R102" i="2"/>
  <c r="V102" i="2"/>
  <c r="R103" i="2"/>
  <c r="V103" i="2"/>
  <c r="R104" i="2"/>
  <c r="V104" i="2"/>
  <c r="R106" i="2"/>
  <c r="V106" i="2"/>
  <c r="R109" i="2"/>
  <c r="V109" i="2"/>
  <c r="R110" i="2"/>
  <c r="V110" i="2"/>
  <c r="R111" i="2"/>
  <c r="V111" i="2"/>
  <c r="R112" i="2"/>
  <c r="V112" i="2"/>
  <c r="R114" i="2"/>
  <c r="V114" i="2"/>
  <c r="R115" i="2"/>
  <c r="V115" i="2"/>
  <c r="Q8" i="2"/>
  <c r="U8" i="2"/>
  <c r="P116" i="2"/>
  <c r="J132" i="2" s="1"/>
  <c r="U116" i="2" s="1"/>
  <c r="P119" i="2"/>
  <c r="P120" i="2"/>
  <c r="P118" i="2"/>
  <c r="Q12" i="2"/>
  <c r="U12" i="2"/>
  <c r="Q14" i="2"/>
  <c r="U14" i="2"/>
  <c r="Q16" i="2"/>
  <c r="U16" i="2"/>
  <c r="Q18" i="2"/>
  <c r="U18" i="2"/>
  <c r="Q20" i="2"/>
  <c r="U20" i="2"/>
  <c r="Q22" i="2"/>
  <c r="U22" i="2"/>
  <c r="Q24" i="2"/>
  <c r="U24" i="2"/>
  <c r="Q26" i="2"/>
  <c r="U26" i="2"/>
  <c r="Q28" i="2"/>
  <c r="U28" i="2"/>
  <c r="Q32" i="2"/>
  <c r="U32" i="2"/>
  <c r="Q34" i="2"/>
  <c r="U34" i="2"/>
  <c r="Q37" i="2"/>
  <c r="U37" i="2"/>
  <c r="Q40" i="2"/>
  <c r="U40" i="2"/>
  <c r="Q42" i="2"/>
  <c r="U42" i="2"/>
  <c r="Q45" i="2"/>
  <c r="U45" i="2"/>
  <c r="Q46" i="2"/>
  <c r="U46" i="2"/>
  <c r="Q49" i="2"/>
  <c r="U49" i="2"/>
  <c r="Q51" i="2"/>
  <c r="U51" i="2"/>
  <c r="Q54" i="2"/>
  <c r="U54" i="2"/>
  <c r="Q56" i="2"/>
  <c r="U56" i="2"/>
  <c r="Q59" i="2"/>
  <c r="U59" i="2"/>
  <c r="Q61" i="2"/>
  <c r="U61" i="2"/>
  <c r="Q64" i="2"/>
  <c r="U64" i="2"/>
  <c r="Q66" i="2"/>
  <c r="U66" i="2"/>
  <c r="Q69" i="2"/>
  <c r="U69" i="2"/>
  <c r="Q72" i="2"/>
  <c r="U72" i="2"/>
  <c r="Q75" i="2"/>
  <c r="U75" i="2"/>
  <c r="Q77" i="2"/>
  <c r="U77" i="2"/>
  <c r="R77" i="2" l="1"/>
  <c r="V77" i="2"/>
  <c r="R75" i="2"/>
  <c r="V75" i="2"/>
  <c r="R72" i="2"/>
  <c r="V72" i="2"/>
  <c r="R69" i="2"/>
  <c r="V69" i="2"/>
  <c r="R66" i="2"/>
  <c r="V66" i="2"/>
  <c r="R64" i="2"/>
  <c r="V64" i="2"/>
  <c r="R61" i="2"/>
  <c r="V61" i="2"/>
  <c r="R59" i="2"/>
  <c r="V59" i="2"/>
  <c r="R56" i="2"/>
  <c r="V56" i="2"/>
  <c r="R54" i="2"/>
  <c r="V54" i="2"/>
  <c r="R51" i="2"/>
  <c r="V51" i="2"/>
  <c r="R49" i="2"/>
  <c r="V49" i="2"/>
  <c r="R46" i="2"/>
  <c r="V46" i="2"/>
  <c r="R45" i="2"/>
  <c r="V45" i="2"/>
  <c r="R42" i="2"/>
  <c r="V42" i="2"/>
  <c r="R40" i="2"/>
  <c r="V40" i="2"/>
  <c r="R37" i="2"/>
  <c r="V37" i="2"/>
  <c r="R34" i="2"/>
  <c r="V34" i="2"/>
  <c r="R32" i="2"/>
  <c r="V32" i="2"/>
  <c r="R28" i="2"/>
  <c r="V28" i="2"/>
  <c r="R26" i="2"/>
  <c r="V26" i="2"/>
  <c r="R24" i="2"/>
  <c r="V24" i="2"/>
  <c r="R22" i="2"/>
  <c r="V22" i="2"/>
  <c r="R20" i="2"/>
  <c r="V20" i="2"/>
  <c r="R18" i="2"/>
  <c r="V18" i="2"/>
  <c r="R16" i="2"/>
  <c r="V16" i="2"/>
  <c r="R14" i="2"/>
  <c r="V14" i="2"/>
  <c r="R12" i="2"/>
  <c r="V12" i="2"/>
  <c r="R8" i="2"/>
  <c r="V8" i="2"/>
  <c r="Q116" i="2"/>
  <c r="K132" i="2" s="1"/>
  <c r="V116" i="2" s="1"/>
  <c r="Q118" i="2"/>
  <c r="Q119" i="2"/>
  <c r="Q120" i="2"/>
  <c r="S115" i="2"/>
  <c r="X115" i="2" s="1"/>
  <c r="W115" i="2"/>
  <c r="S114" i="2"/>
  <c r="X114" i="2" s="1"/>
  <c r="W114" i="2"/>
  <c r="S112" i="2"/>
  <c r="X112" i="2" s="1"/>
  <c r="W112" i="2"/>
  <c r="S111" i="2"/>
  <c r="X111" i="2" s="1"/>
  <c r="W111" i="2"/>
  <c r="S110" i="2"/>
  <c r="X110" i="2" s="1"/>
  <c r="W110" i="2"/>
  <c r="S109" i="2"/>
  <c r="X109" i="2" s="1"/>
  <c r="W109" i="2"/>
  <c r="S106" i="2"/>
  <c r="X106" i="2" s="1"/>
  <c r="W106" i="2"/>
  <c r="S104" i="2"/>
  <c r="X104" i="2" s="1"/>
  <c r="W104" i="2"/>
  <c r="S103" i="2"/>
  <c r="X103" i="2" s="1"/>
  <c r="W103" i="2"/>
  <c r="S102" i="2"/>
  <c r="X102" i="2" s="1"/>
  <c r="W102" i="2"/>
  <c r="S101" i="2"/>
  <c r="X101" i="2" s="1"/>
  <c r="W101" i="2"/>
  <c r="S100" i="2"/>
  <c r="X100" i="2" s="1"/>
  <c r="W100" i="2"/>
  <c r="S99" i="2"/>
  <c r="X99" i="2" s="1"/>
  <c r="W99" i="2"/>
  <c r="S98" i="2"/>
  <c r="X98" i="2" s="1"/>
  <c r="W98" i="2"/>
  <c r="S97" i="2"/>
  <c r="X97" i="2" s="1"/>
  <c r="W97" i="2"/>
  <c r="S96" i="2"/>
  <c r="X96" i="2" s="1"/>
  <c r="W96" i="2"/>
  <c r="S95" i="2"/>
  <c r="X95" i="2" s="1"/>
  <c r="W95" i="2"/>
  <c r="S94" i="2"/>
  <c r="X94" i="2" s="1"/>
  <c r="W94" i="2"/>
  <c r="S93" i="2"/>
  <c r="X93" i="2" s="1"/>
  <c r="W93" i="2"/>
  <c r="S92" i="2"/>
  <c r="X92" i="2" s="1"/>
  <c r="W92" i="2"/>
  <c r="S91" i="2"/>
  <c r="X91" i="2" s="1"/>
  <c r="W91" i="2"/>
  <c r="S89" i="2"/>
  <c r="X89" i="2" s="1"/>
  <c r="W89" i="2"/>
  <c r="S87" i="2"/>
  <c r="X87" i="2" s="1"/>
  <c r="W87" i="2"/>
  <c r="S85" i="2"/>
  <c r="X85" i="2" s="1"/>
  <c r="W85" i="2"/>
  <c r="S84" i="2"/>
  <c r="X84" i="2" s="1"/>
  <c r="W84" i="2"/>
  <c r="S83" i="2"/>
  <c r="X83" i="2" s="1"/>
  <c r="W83" i="2"/>
  <c r="S82" i="2"/>
  <c r="X82" i="2" s="1"/>
  <c r="W82" i="2"/>
  <c r="S81" i="2"/>
  <c r="X81" i="2" s="1"/>
  <c r="W81" i="2"/>
  <c r="S80" i="2"/>
  <c r="X80" i="2" s="1"/>
  <c r="W80" i="2"/>
  <c r="U118" i="2"/>
  <c r="U119" i="2"/>
  <c r="U120" i="2"/>
  <c r="R78" i="2"/>
  <c r="V78" i="2"/>
  <c r="R76" i="2"/>
  <c r="V76" i="2"/>
  <c r="R73" i="2"/>
  <c r="V73" i="2"/>
  <c r="R71" i="2"/>
  <c r="V71" i="2"/>
  <c r="R68" i="2"/>
  <c r="V68" i="2"/>
  <c r="R65" i="2"/>
  <c r="V65" i="2"/>
  <c r="R63" i="2"/>
  <c r="V63" i="2"/>
  <c r="R60" i="2"/>
  <c r="V60" i="2"/>
  <c r="R58" i="2"/>
  <c r="V58" i="2"/>
  <c r="R55" i="2"/>
  <c r="V55" i="2"/>
  <c r="R53" i="2"/>
  <c r="V53" i="2"/>
  <c r="R50" i="2"/>
  <c r="V50" i="2"/>
  <c r="R48" i="2"/>
  <c r="V48" i="2"/>
  <c r="R44" i="2"/>
  <c r="V44" i="2"/>
  <c r="R41" i="2"/>
  <c r="V41" i="2"/>
  <c r="R38" i="2"/>
  <c r="V38" i="2"/>
  <c r="R35" i="2"/>
  <c r="V35" i="2"/>
  <c r="R33" i="2"/>
  <c r="V33" i="2"/>
  <c r="R29" i="2"/>
  <c r="V29" i="2"/>
  <c r="R27" i="2"/>
  <c r="V27" i="2"/>
  <c r="R25" i="2"/>
  <c r="V25" i="2"/>
  <c r="R23" i="2"/>
  <c r="V23" i="2"/>
  <c r="R21" i="2"/>
  <c r="V21" i="2"/>
  <c r="R19" i="2"/>
  <c r="V19" i="2"/>
  <c r="R17" i="2"/>
  <c r="V17" i="2"/>
  <c r="R15" i="2"/>
  <c r="V15" i="2"/>
  <c r="R13" i="2"/>
  <c r="V13" i="2"/>
  <c r="R9" i="2"/>
  <c r="V9" i="2"/>
  <c r="S9" i="2" l="1"/>
  <c r="X9" i="2" s="1"/>
  <c r="W9" i="2"/>
  <c r="S13" i="2"/>
  <c r="X13" i="2" s="1"/>
  <c r="W13" i="2"/>
  <c r="S15" i="2"/>
  <c r="X15" i="2" s="1"/>
  <c r="W15" i="2"/>
  <c r="S17" i="2"/>
  <c r="X17" i="2" s="1"/>
  <c r="W17" i="2"/>
  <c r="S19" i="2"/>
  <c r="X19" i="2" s="1"/>
  <c r="W19" i="2"/>
  <c r="S21" i="2"/>
  <c r="X21" i="2" s="1"/>
  <c r="W21" i="2"/>
  <c r="S23" i="2"/>
  <c r="X23" i="2" s="1"/>
  <c r="W23" i="2"/>
  <c r="S25" i="2"/>
  <c r="X25" i="2" s="1"/>
  <c r="W25" i="2"/>
  <c r="S27" i="2"/>
  <c r="X27" i="2" s="1"/>
  <c r="W27" i="2"/>
  <c r="S29" i="2"/>
  <c r="X29" i="2" s="1"/>
  <c r="W29" i="2"/>
  <c r="S33" i="2"/>
  <c r="X33" i="2" s="1"/>
  <c r="W33" i="2"/>
  <c r="S35" i="2"/>
  <c r="X35" i="2" s="1"/>
  <c r="W35" i="2"/>
  <c r="S38" i="2"/>
  <c r="X38" i="2" s="1"/>
  <c r="W38" i="2"/>
  <c r="S41" i="2"/>
  <c r="X41" i="2" s="1"/>
  <c r="W41" i="2"/>
  <c r="S44" i="2"/>
  <c r="X44" i="2" s="1"/>
  <c r="W44" i="2"/>
  <c r="S48" i="2"/>
  <c r="X48" i="2" s="1"/>
  <c r="W48" i="2"/>
  <c r="S50" i="2"/>
  <c r="X50" i="2" s="1"/>
  <c r="W50" i="2"/>
  <c r="S53" i="2"/>
  <c r="X53" i="2" s="1"/>
  <c r="W53" i="2"/>
  <c r="S55" i="2"/>
  <c r="X55" i="2" s="1"/>
  <c r="W55" i="2"/>
  <c r="S58" i="2"/>
  <c r="X58" i="2" s="1"/>
  <c r="W58" i="2"/>
  <c r="S60" i="2"/>
  <c r="X60" i="2" s="1"/>
  <c r="W60" i="2"/>
  <c r="S63" i="2"/>
  <c r="X63" i="2" s="1"/>
  <c r="W63" i="2"/>
  <c r="S65" i="2"/>
  <c r="X65" i="2" s="1"/>
  <c r="W65" i="2"/>
  <c r="S68" i="2"/>
  <c r="X68" i="2" s="1"/>
  <c r="W68" i="2"/>
  <c r="S71" i="2"/>
  <c r="X71" i="2" s="1"/>
  <c r="W71" i="2"/>
  <c r="S73" i="2"/>
  <c r="X73" i="2" s="1"/>
  <c r="W73" i="2"/>
  <c r="S76" i="2"/>
  <c r="X76" i="2" s="1"/>
  <c r="W76" i="2"/>
  <c r="S78" i="2"/>
  <c r="X78" i="2" s="1"/>
  <c r="W78" i="2"/>
  <c r="S8" i="2"/>
  <c r="R118" i="2"/>
  <c r="R120" i="2"/>
  <c r="W8" i="2"/>
  <c r="R119" i="2"/>
  <c r="R116" i="2"/>
  <c r="L132" i="2" s="1"/>
  <c r="W116" i="2" s="1"/>
  <c r="S12" i="2"/>
  <c r="X12" i="2" s="1"/>
  <c r="W12" i="2"/>
  <c r="S14" i="2"/>
  <c r="X14" i="2" s="1"/>
  <c r="W14" i="2"/>
  <c r="S16" i="2"/>
  <c r="X16" i="2" s="1"/>
  <c r="W16" i="2"/>
  <c r="S18" i="2"/>
  <c r="X18" i="2" s="1"/>
  <c r="W18" i="2"/>
  <c r="S20" i="2"/>
  <c r="X20" i="2" s="1"/>
  <c r="W20" i="2"/>
  <c r="S22" i="2"/>
  <c r="X22" i="2" s="1"/>
  <c r="W22" i="2"/>
  <c r="S24" i="2"/>
  <c r="X24" i="2" s="1"/>
  <c r="W24" i="2"/>
  <c r="S26" i="2"/>
  <c r="X26" i="2" s="1"/>
  <c r="W26" i="2"/>
  <c r="S28" i="2"/>
  <c r="X28" i="2" s="1"/>
  <c r="W28" i="2"/>
  <c r="S32" i="2"/>
  <c r="X32" i="2" s="1"/>
  <c r="W32" i="2"/>
  <c r="S34" i="2"/>
  <c r="X34" i="2" s="1"/>
  <c r="W34" i="2"/>
  <c r="S37" i="2"/>
  <c r="X37" i="2" s="1"/>
  <c r="W37" i="2"/>
  <c r="S40" i="2"/>
  <c r="X40" i="2" s="1"/>
  <c r="W40" i="2"/>
  <c r="S42" i="2"/>
  <c r="X42" i="2" s="1"/>
  <c r="W42" i="2"/>
  <c r="S45" i="2"/>
  <c r="X45" i="2" s="1"/>
  <c r="W45" i="2"/>
  <c r="S46" i="2"/>
  <c r="X46" i="2" s="1"/>
  <c r="W46" i="2"/>
  <c r="S49" i="2"/>
  <c r="X49" i="2" s="1"/>
  <c r="W49" i="2"/>
  <c r="S51" i="2"/>
  <c r="X51" i="2" s="1"/>
  <c r="W51" i="2"/>
  <c r="S54" i="2"/>
  <c r="X54" i="2" s="1"/>
  <c r="W54" i="2"/>
  <c r="S56" i="2"/>
  <c r="X56" i="2" s="1"/>
  <c r="W56" i="2"/>
  <c r="S59" i="2"/>
  <c r="X59" i="2" s="1"/>
  <c r="W59" i="2"/>
  <c r="S61" i="2"/>
  <c r="X61" i="2" s="1"/>
  <c r="W61" i="2"/>
  <c r="S64" i="2"/>
  <c r="X64" i="2" s="1"/>
  <c r="W64" i="2"/>
  <c r="S66" i="2"/>
  <c r="X66" i="2" s="1"/>
  <c r="W66" i="2"/>
  <c r="S69" i="2"/>
  <c r="X69" i="2" s="1"/>
  <c r="W69" i="2"/>
  <c r="S72" i="2"/>
  <c r="X72" i="2" s="1"/>
  <c r="W72" i="2"/>
  <c r="S75" i="2"/>
  <c r="X75" i="2" s="1"/>
  <c r="W75" i="2"/>
  <c r="S77" i="2"/>
  <c r="X77" i="2" s="1"/>
  <c r="W77" i="2"/>
  <c r="V118" i="2"/>
  <c r="V120" i="2"/>
  <c r="V119" i="2"/>
  <c r="X8" i="2" l="1"/>
  <c r="S116" i="2"/>
  <c r="M132" i="2" s="1"/>
  <c r="X116" i="2" s="1"/>
  <c r="S118" i="2"/>
  <c r="S119" i="2"/>
  <c r="S120" i="2"/>
  <c r="W118" i="2"/>
  <c r="W119" i="2"/>
  <c r="W120" i="2"/>
  <c r="X119" i="2" l="1"/>
  <c r="X120" i="2"/>
  <c r="X118" i="2"/>
</calcChain>
</file>

<file path=xl/sharedStrings.xml><?xml version="1.0" encoding="utf-8"?>
<sst xmlns="http://schemas.openxmlformats.org/spreadsheetml/2006/main" count="716" uniqueCount="472">
  <si>
    <t>Housing Economist</t>
  </si>
  <si>
    <t>Independent Consultant</t>
  </si>
  <si>
    <t>Brad Hunter</t>
  </si>
  <si>
    <t>David Wyss</t>
  </si>
  <si>
    <t>Nathaniel Karp</t>
  </si>
  <si>
    <t>George Washington University</t>
  </si>
  <si>
    <t>IXI Corp.</t>
  </si>
  <si>
    <t>Christopher Thornberg</t>
  </si>
  <si>
    <t>Will N. Goetzmann</t>
  </si>
  <si>
    <t>Head: North America Economics</t>
  </si>
  <si>
    <t>Chief US Economist</t>
  </si>
  <si>
    <t>VP: Economics</t>
  </si>
  <si>
    <t>Associate Director for Housing and Economics</t>
  </si>
  <si>
    <t>Jeffery Keintop</t>
  </si>
  <si>
    <t>Stephen S. Kim</t>
  </si>
  <si>
    <t>Senior Real Estate Analyst</t>
  </si>
  <si>
    <t>Edward E. Leamer</t>
  </si>
  <si>
    <t>Chief Fixed Income Strategist</t>
  </si>
  <si>
    <t>Principal</t>
  </si>
  <si>
    <t>Senior Resident Fellow</t>
  </si>
  <si>
    <t>Senior Vice President Chief Risk Officer</t>
  </si>
  <si>
    <t>President</t>
  </si>
  <si>
    <t>Global Chief Economist</t>
  </si>
  <si>
    <t>Gary D. Painter</t>
  </si>
  <si>
    <t>Associate Professor, Director of Research</t>
  </si>
  <si>
    <t>Regional Economist - Atlanta</t>
  </si>
  <si>
    <t>Emerging Markets Economist</t>
  </si>
  <si>
    <t>Head of Securitization Group</t>
  </si>
  <si>
    <t>Managing Director</t>
  </si>
  <si>
    <t>Perna Associates</t>
  </si>
  <si>
    <t>Paul Ballew</t>
  </si>
  <si>
    <t>Nationwide</t>
  </si>
  <si>
    <t>Paul Dales</t>
  </si>
  <si>
    <t>Kevin Gillen</t>
  </si>
  <si>
    <t>Capital Economics Ltd</t>
  </si>
  <si>
    <t>Peter Morici</t>
  </si>
  <si>
    <t>University of Maryland</t>
  </si>
  <si>
    <t>Rajeev Dhawan</t>
  </si>
  <si>
    <t>Georgia State University</t>
  </si>
  <si>
    <t>Richard DeKaser</t>
  </si>
  <si>
    <t>Woodley Park Research</t>
  </si>
  <si>
    <t>International Strategy &amp; Investment Group</t>
  </si>
  <si>
    <t>Ryan Atkinson</t>
  </si>
  <si>
    <t>Dr. Sean M. Snaith</t>
  </si>
  <si>
    <t>University of Central Florida</t>
  </si>
  <si>
    <t>Steven Ricchiuto</t>
  </si>
  <si>
    <t>PNC Financial Services</t>
  </si>
  <si>
    <t>Susan M. Sterne</t>
  </si>
  <si>
    <t>Economic Analysis Associates, Inc.</t>
  </si>
  <si>
    <t>Thomas K. Swift</t>
  </si>
  <si>
    <t>American Chemistry Council</t>
  </si>
  <si>
    <t>William Hummer</t>
  </si>
  <si>
    <t>Wayne Hummer Investments LLC</t>
  </si>
  <si>
    <t>TD Securities</t>
  </si>
  <si>
    <t>Eric Green</t>
  </si>
  <si>
    <t>Robert Mellman</t>
  </si>
  <si>
    <t>Abdullah Yavas</t>
  </si>
  <si>
    <t>Freddie Mac</t>
  </si>
  <si>
    <t>Andrea J. Heuson</t>
  </si>
  <si>
    <t>University of Miami</t>
  </si>
  <si>
    <t>David H. Downs</t>
  </si>
  <si>
    <t>Virginia Commonwealth University</t>
  </si>
  <si>
    <t>Donald R. Haurin</t>
  </si>
  <si>
    <t>Ohio State University</t>
  </si>
  <si>
    <t>Frank E. Nothaft</t>
  </si>
  <si>
    <t>Jay C. Hartzell</t>
  </si>
  <si>
    <t>University of Texas - Austin</t>
  </si>
  <si>
    <t>CRA International</t>
  </si>
  <si>
    <t>Timothy J. Riddiough</t>
  </si>
  <si>
    <t>University of Wisconsin - Madison</t>
  </si>
  <si>
    <t>Institutional Risk Analytics</t>
  </si>
  <si>
    <t>FusionIQ</t>
  </si>
  <si>
    <t>Columbia Business School</t>
  </si>
  <si>
    <t>John Makin</t>
  </si>
  <si>
    <t>Caxton Associates</t>
  </si>
  <si>
    <t>Chris Mayer</t>
  </si>
  <si>
    <t>Ed Pinto</t>
  </si>
  <si>
    <t>John McIlwain</t>
  </si>
  <si>
    <t>Urban Land Institute</t>
  </si>
  <si>
    <t>Andrew Jakabovics</t>
  </si>
  <si>
    <t>Center for American Progress</t>
  </si>
  <si>
    <t>Christy Fields</t>
  </si>
  <si>
    <t>NCREIF</t>
  </si>
  <si>
    <t>LPL</t>
  </si>
  <si>
    <t>Bob Baur</t>
  </si>
  <si>
    <t>Principal Global Investors</t>
  </si>
  <si>
    <t>Yale University</t>
  </si>
  <si>
    <t>Susan Wachter</t>
  </si>
  <si>
    <t>Wharton - University of Pennsylvania</t>
  </si>
  <si>
    <t>Ed Pierzak</t>
  </si>
  <si>
    <t>Henderson Global Investors</t>
  </si>
  <si>
    <t>John McMurray</t>
  </si>
  <si>
    <t>FHLB Seattle</t>
  </si>
  <si>
    <t>Richard Dorfman</t>
  </si>
  <si>
    <t>SIFMA</t>
  </si>
  <si>
    <t>Doug Duncan</t>
  </si>
  <si>
    <t>Fannie Mae</t>
  </si>
  <si>
    <t>Alpine Mutual Funds</t>
  </si>
  <si>
    <t>Pension Consulting Alliance, Inc.</t>
  </si>
  <si>
    <t>Teunis Brosens</t>
  </si>
  <si>
    <t>Joel Prakken</t>
  </si>
  <si>
    <t>John Silvia / Scott Anderson</t>
  </si>
  <si>
    <t>Christian Menegatti / Prajakta Bhide</t>
  </si>
  <si>
    <t>University of Wisconsin</t>
  </si>
  <si>
    <t>BBVA Research</t>
  </si>
  <si>
    <t>Brevan Howard</t>
  </si>
  <si>
    <t>Dr. Kenneth Rosen</t>
  </si>
  <si>
    <t>Chief Financial Economist</t>
  </si>
  <si>
    <t>Economist - Professor: Real Estate Finance</t>
  </si>
  <si>
    <t>US Economist</t>
  </si>
  <si>
    <t>A. Gary Shilling &amp; Co.</t>
  </si>
  <si>
    <t>Wells Fargo Securities LLC</t>
  </si>
  <si>
    <t>Chief Global Economist</t>
  </si>
  <si>
    <t>Christopher Whelan</t>
  </si>
  <si>
    <t>Chief Economist / Senior Economist</t>
  </si>
  <si>
    <t xml:space="preserve">Dean Maki / Michelle Meyer </t>
  </si>
  <si>
    <t>VP, Global Economic Research / VP, Global Economic Research</t>
  </si>
  <si>
    <t>Senior VP - Managing Director</t>
  </si>
  <si>
    <t xml:space="preserve">Chief Economist </t>
  </si>
  <si>
    <t>Economist - Prof: Intl Business</t>
  </si>
  <si>
    <t>Christine Chmura / Xiaobing Shuai</t>
  </si>
  <si>
    <t>Lynn Reaser</t>
  </si>
  <si>
    <t>David Semmens</t>
  </si>
  <si>
    <t>Jeff Werling</t>
  </si>
  <si>
    <t>Maury Norton Harris</t>
  </si>
  <si>
    <t>David Crowe / Robert Denk</t>
  </si>
  <si>
    <t>Chief Economist / Economist</t>
  </si>
  <si>
    <t>CIO</t>
  </si>
  <si>
    <t>Chairman - President</t>
  </si>
  <si>
    <t>-</t>
  </si>
  <si>
    <t>Chief US Economist / VP: Economic Research</t>
  </si>
  <si>
    <t>Economist / Managing Director</t>
  </si>
  <si>
    <t>Homebuilder Analyst</t>
  </si>
  <si>
    <t>Rob Stevenson</t>
  </si>
  <si>
    <t>Managing Director - U.S. REITs</t>
  </si>
  <si>
    <t xml:space="preserve">Macquarie Capital (USA) Inc. </t>
  </si>
  <si>
    <t>Jason D. Trennert</t>
  </si>
  <si>
    <t>Strategas Research Partners LLC</t>
  </si>
  <si>
    <t>Michael T. Darda</t>
  </si>
  <si>
    <t>MKM Partners</t>
  </si>
  <si>
    <t>Brian Wesbury</t>
  </si>
  <si>
    <t>First Trust Advisors</t>
  </si>
  <si>
    <t xml:space="preserve">Conrad DeQuadros / John Ryding </t>
  </si>
  <si>
    <t>Senior Economist / Chief Economist</t>
  </si>
  <si>
    <t>Mean Implied Index</t>
  </si>
  <si>
    <t>Spot</t>
  </si>
  <si>
    <t>Stuart G. Hoffman, Robert Dye</t>
  </si>
  <si>
    <t>Kevin Cummins / Maury Harris</t>
  </si>
  <si>
    <t>SPOT</t>
  </si>
  <si>
    <t>Implied Index Levels</t>
  </si>
  <si>
    <t>Chief Economist - Strategist</t>
  </si>
  <si>
    <t>Moody's / Economy.com</t>
  </si>
  <si>
    <t>Mark Zandi</t>
  </si>
  <si>
    <t>no response</t>
  </si>
  <si>
    <t>Anthony Sanders</t>
  </si>
  <si>
    <t>Count</t>
  </si>
  <si>
    <t>Marc Pado</t>
  </si>
  <si>
    <t>Cantor Fitzgerald</t>
  </si>
  <si>
    <t>Mizuho Securities</t>
  </si>
  <si>
    <t>David Berson</t>
  </si>
  <si>
    <t>Chief Investment Officer</t>
  </si>
  <si>
    <t>The Econoclast</t>
  </si>
  <si>
    <t>Metrostudy</t>
  </si>
  <si>
    <t>John Silvia</t>
  </si>
  <si>
    <t xml:space="preserve">President, CEO, Chief Global Economist &amp; Strategist </t>
  </si>
  <si>
    <t>James Smith</t>
  </si>
  <si>
    <t>Sean Snaith</t>
  </si>
  <si>
    <t>Director, Institute for Economic Competitiveness</t>
  </si>
  <si>
    <t>Susan Sterne</t>
  </si>
  <si>
    <t xml:space="preserve">Macquarie Securities </t>
  </si>
  <si>
    <t>Thomas Swift</t>
  </si>
  <si>
    <t xml:space="preserve">Exec Director, Economic Forecasting and Research Center </t>
  </si>
  <si>
    <t>Executive Director, Inforum</t>
  </si>
  <si>
    <t>Director, Real Estate Consulting</t>
  </si>
  <si>
    <t>Don Leavens / Tim Gill</t>
  </si>
  <si>
    <t>Founder &amp; Senior Research Analyst</t>
  </si>
  <si>
    <t>Director, MBS Research</t>
  </si>
  <si>
    <t>David Resler / Aichi Amemiya</t>
  </si>
  <si>
    <t>Armored Wolf, LLC</t>
  </si>
  <si>
    <t>Chris Thornberg</t>
  </si>
  <si>
    <t>Beacon Economics</t>
  </si>
  <si>
    <t>Ed Hyman</t>
  </si>
  <si>
    <t>Gary Shilling</t>
  </si>
  <si>
    <t>Josh Levin</t>
  </si>
  <si>
    <t>Citigroup</t>
  </si>
  <si>
    <t>Independent Consultant (former Fannie CCO)</t>
  </si>
  <si>
    <t>RGE Monitor</t>
  </si>
  <si>
    <t>Director</t>
  </si>
  <si>
    <t>Professor</t>
  </si>
  <si>
    <t>Chief Market Analyst</t>
  </si>
  <si>
    <t>Co-Director</t>
  </si>
  <si>
    <t>John Brynjolfsson</t>
  </si>
  <si>
    <t>Marsha J. Courchane</t>
  </si>
  <si>
    <t>Vice President</t>
  </si>
  <si>
    <t>Maria Fiorini Ramirez</t>
  </si>
  <si>
    <t>Mark Nielson</t>
  </si>
  <si>
    <t>MacroEcon Global Advisors</t>
  </si>
  <si>
    <t>Martin A. Regalia</t>
  </si>
  <si>
    <t>US Chamber of Commerce</t>
  </si>
  <si>
    <t>Balestra Capital Ltd</t>
  </si>
  <si>
    <t>J.P. Morgan Chase</t>
  </si>
  <si>
    <t>Michael R. Englund</t>
  </si>
  <si>
    <t>Action Economics LLC</t>
  </si>
  <si>
    <t>Michael R. Paslawskyj</t>
  </si>
  <si>
    <t>Federal Deposit Insurance Corporation</t>
  </si>
  <si>
    <t>Mike Cosgrove</t>
  </si>
  <si>
    <t>Econoclast</t>
  </si>
  <si>
    <t>Nariman Behravesh</t>
  </si>
  <si>
    <t>IHS Global Insight</t>
  </si>
  <si>
    <t>BNP Paribas</t>
  </si>
  <si>
    <t>Bruce Kasman</t>
  </si>
  <si>
    <t>JP Morgan Chase</t>
  </si>
  <si>
    <t>Chmura Economics &amp; Analytics</t>
  </si>
  <si>
    <t>Chris Rupkey</t>
  </si>
  <si>
    <t>Bank of Tokyo-Mitsubishi UFJ</t>
  </si>
  <si>
    <t>Head of Strategy and Research</t>
  </si>
  <si>
    <t xml:space="preserve">Bentall Kennedy </t>
  </si>
  <si>
    <t>Chief Investment Strategist</t>
  </si>
  <si>
    <t>Consultant</t>
  </si>
  <si>
    <t>Doug M. Poutasse</t>
  </si>
  <si>
    <t>Executive Director</t>
  </si>
  <si>
    <t>Macroeconomic Advisers, LLC</t>
  </si>
  <si>
    <t>Barry L. Ritholtz</t>
  </si>
  <si>
    <t>Director of Equity Research</t>
  </si>
  <si>
    <t>Marsha Courchane</t>
  </si>
  <si>
    <t>Director, Financial Economics</t>
  </si>
  <si>
    <t>Michael Carliner</t>
  </si>
  <si>
    <t>MacroFin Analytics LLC</t>
  </si>
  <si>
    <t>Stuart Hoffman</t>
  </si>
  <si>
    <t>Chief Global Strategist</t>
  </si>
  <si>
    <t>BTIG LLC</t>
  </si>
  <si>
    <t>Richard Hastings</t>
  </si>
  <si>
    <t>Patrick O'Keefe</t>
  </si>
  <si>
    <t>Zillow</t>
  </si>
  <si>
    <t>Macro Strategist</t>
  </si>
  <si>
    <t>Craig Evers</t>
  </si>
  <si>
    <t>Executive Vice President</t>
  </si>
  <si>
    <t>RDQ Economics</t>
  </si>
  <si>
    <t>Dana Johnson</t>
  </si>
  <si>
    <t>Comerica Bank</t>
  </si>
  <si>
    <t>National Association of Home Builders</t>
  </si>
  <si>
    <t>David Resler</t>
  </si>
  <si>
    <t>Nomura Securities International, Inc.</t>
  </si>
  <si>
    <t>David Rosenberg</t>
  </si>
  <si>
    <t>Gluskin Sheff + Associates</t>
  </si>
  <si>
    <t>Standard Chartered Bank</t>
  </si>
  <si>
    <t>UCLA Anderson Forecast</t>
  </si>
  <si>
    <t>David W. Berson</t>
  </si>
  <si>
    <t>PMI Group</t>
  </si>
  <si>
    <t>Dean Baker</t>
  </si>
  <si>
    <t>Center for Economic &amp; Policy Research</t>
  </si>
  <si>
    <t>Barclays Capital</t>
  </si>
  <si>
    <t>Derek Holt</t>
  </si>
  <si>
    <t>Scotia Capital</t>
  </si>
  <si>
    <t>Diane Swonk</t>
  </si>
  <si>
    <t>Mesirow Financial</t>
  </si>
  <si>
    <t>ING Financial Markets</t>
  </si>
  <si>
    <t>Don Leavens</t>
  </si>
  <si>
    <t>NEMA Business Information Services</t>
  </si>
  <si>
    <t>Esmael Adibi</t>
  </si>
  <si>
    <t>Chapman University</t>
  </si>
  <si>
    <t>Ethan Harris</t>
  </si>
  <si>
    <t>B of A Merill Lynch Research</t>
  </si>
  <si>
    <t>University of Southern California</t>
  </si>
  <si>
    <t>Gene Huang</t>
  </si>
  <si>
    <t>FedEx</t>
  </si>
  <si>
    <t>Guy Lebas</t>
  </si>
  <si>
    <t>Janney Montgomery Scott LLC</t>
  </si>
  <si>
    <t>Jack Kleinhenz</t>
  </si>
  <si>
    <t>Kleinhenz &amp; Associates, Inc.</t>
  </si>
  <si>
    <t>James F. Smith</t>
  </si>
  <si>
    <t>Parsec Financial Management</t>
  </si>
  <si>
    <t>James Meil</t>
  </si>
  <si>
    <t>Eaton Corporation</t>
  </si>
  <si>
    <t>James W. Kleckley</t>
  </si>
  <si>
    <t>East Carolina University</t>
  </si>
  <si>
    <t>Jan Hatzius</t>
  </si>
  <si>
    <t>Goldman Sachs</t>
  </si>
  <si>
    <t>Jay Brinkmann</t>
  </si>
  <si>
    <t>Mortgage Bankers Association</t>
  </si>
  <si>
    <t>Jeff K Thredgold</t>
  </si>
  <si>
    <t>Thredgold Economic Associates</t>
  </si>
  <si>
    <t>Inforum, Univ. of Maryland</t>
  </si>
  <si>
    <t>Jim O'Sullivan</t>
  </si>
  <si>
    <t>MF Global</t>
  </si>
  <si>
    <t>Joe LaVorgna</t>
  </si>
  <si>
    <t>Deutsche Bank</t>
  </si>
  <si>
    <t>Joseph Carson</t>
  </si>
  <si>
    <t>Alliance Bernstein</t>
  </si>
  <si>
    <t>Joel L. Naroff</t>
  </si>
  <si>
    <t>Naroff Economic Advisors Inc</t>
  </si>
  <si>
    <t>University of California / Berkeley</t>
  </si>
  <si>
    <t>MFR, Inc.</t>
  </si>
  <si>
    <t>UBS</t>
  </si>
  <si>
    <t>Larry Kudlow</t>
  </si>
  <si>
    <t>Kudlow &amp; Co. LLC</t>
  </si>
  <si>
    <t>Lawrence Yun</t>
  </si>
  <si>
    <t>National Association of Realtors</t>
  </si>
  <si>
    <t>Louis V. Crandall</t>
  </si>
  <si>
    <t>Wrightson ICAP LLC</t>
  </si>
  <si>
    <t>Point Loma Nazarene University</t>
  </si>
  <si>
    <t>Jay Hartzell</t>
  </si>
  <si>
    <t>Donald Haurin</t>
  </si>
  <si>
    <t>Professor of Economics, Finance, and Public Policy</t>
  </si>
  <si>
    <t>Andrea Heuson</t>
  </si>
  <si>
    <t>Professor of Finance</t>
  </si>
  <si>
    <t>Chairman</t>
  </si>
  <si>
    <t>Director, Bureau of Business Research</t>
  </si>
  <si>
    <t>CEO</t>
  </si>
  <si>
    <t>Sr Vice Dean, Paul Milstein Professor of Real Estate</t>
  </si>
  <si>
    <t>Sr Res Fellow, J. Ronald Terwilliger Chair for Housing</t>
  </si>
  <si>
    <t>Managing Director, US Economic Research</t>
  </si>
  <si>
    <t>Professor, Robert H. Smith School of Business</t>
  </si>
  <si>
    <t>Frank Nothaft</t>
  </si>
  <si>
    <t>Gary Painter</t>
  </si>
  <si>
    <t>Robert Dye</t>
  </si>
  <si>
    <t>Barry Ritholtz</t>
  </si>
  <si>
    <t>Kenneth Rosen</t>
  </si>
  <si>
    <t>Rosen Consulting Group</t>
  </si>
  <si>
    <t>Brown University</t>
  </si>
  <si>
    <t>Director Of Economic Research</t>
  </si>
  <si>
    <t>Edward Leamer / David Shulman</t>
  </si>
  <si>
    <t>Director / Senior Economist</t>
  </si>
  <si>
    <t>Amy Crews Cutts</t>
  </si>
  <si>
    <t>Charles River Associates</t>
  </si>
  <si>
    <t>David Crowe</t>
  </si>
  <si>
    <t>Director, Economic Forecasting Center</t>
  </si>
  <si>
    <t>David Downs</t>
  </si>
  <si>
    <t>Housing Research Center</t>
  </si>
  <si>
    <t>Alex Barron</t>
  </si>
  <si>
    <t>Joel Naroff</t>
  </si>
  <si>
    <t>The information in this report was collected from third parties and compiled by Pulsenomics LLC.  Neither the sponsor of this survey (Zillow, Inc.) nor its producer (Pulsenomics LLC) makes any representations as to the accuracy or completeness of the information contained herein, and neither party has any obligation to update, modify or amend this report or to otherwise notify a recipient thereof in the event that any forecast or estimate set forth herein changes or subsequently becomes inaccurate. This report is provided for informational purposes only. It is not an offer or a solicitation of an offer to buy or sell any financial instruments.  If this report is reproduced, distributed or published by any third party for any purpose, "Zillow, Inc. and Pulsenomics LLC" must be noted as the source within any such third party reproduction or publication.</t>
  </si>
  <si>
    <t>Carlos Garriga</t>
  </si>
  <si>
    <t>Mark Hanson</t>
  </si>
  <si>
    <t>Douglas Holtz-Eakin</t>
  </si>
  <si>
    <t>Jim Kleckley</t>
  </si>
  <si>
    <t>Dean Maki</t>
  </si>
  <si>
    <t>Michael Moran</t>
  </si>
  <si>
    <t>Douglas Poutasse</t>
  </si>
  <si>
    <t>John Ryding / Conrad DeQuadros</t>
  </si>
  <si>
    <t>Stephen Stanley</t>
  </si>
  <si>
    <t>Brian Wesbury / Robert Stein</t>
  </si>
  <si>
    <t>Scotia Capital Economics</t>
  </si>
  <si>
    <t>Thomas Lawler</t>
  </si>
  <si>
    <t>Lawler Economic &amp; Housing Outlook</t>
  </si>
  <si>
    <t>Senior Economist</t>
  </si>
  <si>
    <t>Federal Reserve Bank of St. Louis</t>
  </si>
  <si>
    <t>Founder</t>
  </si>
  <si>
    <t>Hanson Advisors</t>
  </si>
  <si>
    <t>American Action Forum</t>
  </si>
  <si>
    <t>Larry Pierzchalski</t>
  </si>
  <si>
    <t>MGIC</t>
  </si>
  <si>
    <t>Exec VP - Risk Management</t>
  </si>
  <si>
    <t>Chief Economist / VP, Economist</t>
  </si>
  <si>
    <t>Pierpont Securities</t>
  </si>
  <si>
    <t>Professor of Real Estate, Finance, City &amp; Regional Planning</t>
  </si>
  <si>
    <t>Professor, Real Estate and Urban Land Economics</t>
  </si>
  <si>
    <t>Chief Economist / Senior Director</t>
  </si>
  <si>
    <t>Wells Fargo</t>
  </si>
  <si>
    <t>Diane Swonk / Adolfo Laurenti</t>
  </si>
  <si>
    <t>Chief Economist / Deputy Chief Economist</t>
  </si>
  <si>
    <t>Mark Zandi / Celia Chen</t>
  </si>
  <si>
    <t>Director of Research, Lusk Center for Real Estate</t>
  </si>
  <si>
    <t>Real Estate Finance Professor</t>
  </si>
  <si>
    <t>Michael Englund</t>
  </si>
  <si>
    <t>Nicolas Perna</t>
  </si>
  <si>
    <t>Parul Jain</t>
  </si>
  <si>
    <r>
      <t xml:space="preserve">Estimated Home Price Performance  </t>
    </r>
    <r>
      <rPr>
        <b/>
        <sz val="10"/>
        <color indexed="9"/>
        <rFont val="Calibri"/>
        <family val="2"/>
      </rPr>
      <t>(Q4/Q4)</t>
    </r>
  </si>
  <si>
    <t>Resident Fellow</t>
  </si>
  <si>
    <t>American Enterprise Institute</t>
  </si>
  <si>
    <t>Daiwa Capital Markets</t>
  </si>
  <si>
    <t>Global Hunter Securities, LLC</t>
  </si>
  <si>
    <t>n/a</t>
  </si>
  <si>
    <t>Economist / Analyst</t>
  </si>
  <si>
    <t>Firm Name</t>
  </si>
  <si>
    <t>Response Date</t>
  </si>
  <si>
    <t>Estimated Home Price Performance</t>
  </si>
  <si>
    <t xml:space="preserve">     MoM Change</t>
  </si>
  <si>
    <t xml:space="preserve">  Median</t>
  </si>
  <si>
    <t xml:space="preserve">  Average</t>
  </si>
  <si>
    <t xml:space="preserve">  High</t>
  </si>
  <si>
    <t xml:space="preserve">  Low</t>
  </si>
  <si>
    <t>HOME PRICE EXPECTATIONS SURVEY RESULTS:   MAY 2010</t>
  </si>
  <si>
    <t>Survey data reflect panelist expectations for the full calendar year (Jan 1- Dec 31) performance of US home prices as measured by the S&amp;P/Case-Shiller U.S.National Home Price Index (NSA).</t>
  </si>
  <si>
    <t>* Designates confidential response.  Although not individually displayed, confidential responses are reflected in the summary statistics.</t>
  </si>
  <si>
    <t>Title</t>
  </si>
  <si>
    <t>Economist</t>
  </si>
  <si>
    <t>Chief Economist</t>
  </si>
  <si>
    <t>QoQ</t>
  </si>
  <si>
    <r>
      <t>s</t>
    </r>
    <r>
      <rPr>
        <b/>
        <vertAlign val="superscript"/>
        <sz val="11"/>
        <color indexed="8"/>
        <rFont val="Calibri"/>
        <family val="2"/>
      </rPr>
      <t xml:space="preserve">2 </t>
    </r>
    <r>
      <rPr>
        <b/>
        <sz val="11"/>
        <color indexed="8"/>
        <rFont val="Calibri"/>
        <family val="2"/>
      </rPr>
      <t>: Variance</t>
    </r>
  </si>
  <si>
    <r>
      <t>s</t>
    </r>
    <r>
      <rPr>
        <b/>
        <sz val="11"/>
        <color indexed="8"/>
        <rFont val="Calibri"/>
        <family val="2"/>
      </rPr>
      <t xml:space="preserve"> : Standard Deviation</t>
    </r>
  </si>
  <si>
    <t>Allen Sinai</t>
  </si>
  <si>
    <t>Decision Economics</t>
  </si>
  <si>
    <t>George Mason University</t>
  </si>
  <si>
    <t>Bill Cheney</t>
  </si>
  <si>
    <t>John Hancock Financial</t>
  </si>
  <si>
    <t>Bill Watkins</t>
  </si>
  <si>
    <t>California Lutheran University</t>
  </si>
  <si>
    <t>Brian Fabbri</t>
  </si>
  <si>
    <t>John Dolan</t>
  </si>
  <si>
    <t>Second Order Strategies, Inc.</t>
  </si>
  <si>
    <t>Exec Director, Real Estate Finance &amp; Investment Ctr</t>
  </si>
  <si>
    <t>Edward Pinto</t>
  </si>
  <si>
    <t>Average</t>
  </si>
  <si>
    <t>Cumulative</t>
  </si>
  <si>
    <t>Panelist</t>
  </si>
  <si>
    <t>Affiliation</t>
  </si>
  <si>
    <t>* Some panelists requested that their specific responses be held in confidence.  These appear as blank in the table above.  However, confidential responses are incorporated into the summary statistics.</t>
  </si>
  <si>
    <t>All survey data based upon expected performance of U.S. home prices as measured by the S&amp;P/Case-Shiller U.S. National Home Price Index (NSA).   The non-cumulative annual data is expressed on a Q4-over-preceding Q4 basis.</t>
  </si>
  <si>
    <t>Scott Anderson</t>
  </si>
  <si>
    <t>Moody's Analytics</t>
  </si>
  <si>
    <t>Dan Greenhaus</t>
  </si>
  <si>
    <t>Kevin Logan</t>
  </si>
  <si>
    <t>HSBC</t>
  </si>
  <si>
    <t>Timothy Ghriskey</t>
  </si>
  <si>
    <t>Solaris Asset Management LLC</t>
  </si>
  <si>
    <t>Robert DiClemente</t>
  </si>
  <si>
    <t>Chief U.S. Economist</t>
  </si>
  <si>
    <t>Arthur Nevid</t>
  </si>
  <si>
    <t>Mountain Real Estate Group</t>
  </si>
  <si>
    <t>Marc Halle</t>
  </si>
  <si>
    <t>Prudential Real Estate Investors</t>
  </si>
  <si>
    <t>Managing Director, Portfolio Manager</t>
  </si>
  <si>
    <t>Matthew Sippel</t>
  </si>
  <si>
    <t>Senior Partner</t>
  </si>
  <si>
    <t>Indus Capital Partners</t>
  </si>
  <si>
    <t>Larry Foley</t>
  </si>
  <si>
    <t>Bronson Point Partners</t>
  </si>
  <si>
    <t>Komal Sri-Kumar</t>
  </si>
  <si>
    <t>Managing Director and Chief Global Strategist</t>
  </si>
  <si>
    <t>TCW</t>
  </si>
  <si>
    <t>Michelle Meyer / Ethan Harris</t>
  </si>
  <si>
    <t>Senior U.S. Economist / Head of North America Economics</t>
  </si>
  <si>
    <t>B of A Merrill Lynch Global Research</t>
  </si>
  <si>
    <t>Standard Dev</t>
  </si>
  <si>
    <t>Andrew Schaffler</t>
  </si>
  <si>
    <t>Research Analyst</t>
  </si>
  <si>
    <t>Cohen &amp; Steers</t>
  </si>
  <si>
    <t>Robert Van Order</t>
  </si>
  <si>
    <t>Professor of Finance and Real Estate</t>
  </si>
  <si>
    <t>Chief Data and Analytic Officer</t>
  </si>
  <si>
    <t>Dun &amp; Bradstreet, Inc.</t>
  </si>
  <si>
    <t>Chief Economist / Director, Economics</t>
  </si>
  <si>
    <t>The PNC Financial Services Group</t>
  </si>
  <si>
    <t>Stan Humphries / Svenja Gudell</t>
  </si>
  <si>
    <t>Peter Linneman</t>
  </si>
  <si>
    <t>American Land Fund</t>
  </si>
  <si>
    <t>Clarion Partners</t>
  </si>
  <si>
    <t>Jason Gold</t>
  </si>
  <si>
    <t>Progressive Policy Institute</t>
  </si>
  <si>
    <t>Senior Fellow, Housing and Financial Services Policy</t>
  </si>
  <si>
    <t>Founder and CEO</t>
  </si>
  <si>
    <t>Paul Diggle</t>
  </si>
  <si>
    <t>Property Economist</t>
  </si>
  <si>
    <t>Nationwide Insurance</t>
  </si>
  <si>
    <t>Rick Sharga</t>
  </si>
  <si>
    <t>Doug Bendt</t>
  </si>
  <si>
    <t>Carrington Mortgage Holdings</t>
  </si>
  <si>
    <t>Ingo Winzer</t>
  </si>
  <si>
    <t>Local Market Monitor</t>
  </si>
  <si>
    <t>Bank Of The West</t>
  </si>
  <si>
    <t>Corporate Economist</t>
  </si>
  <si>
    <t>Wells Fargo Corporation</t>
  </si>
  <si>
    <t>Ihab Seblani</t>
  </si>
  <si>
    <t>AIG Global Economics</t>
  </si>
  <si>
    <t>CohnReznick LLP</t>
  </si>
  <si>
    <t>Tim Wang</t>
  </si>
  <si>
    <t>SVP, Head of Investment Research</t>
  </si>
  <si>
    <t>U Penn Fels Institute of Government</t>
  </si>
  <si>
    <t>Senior Research Consultant</t>
  </si>
  <si>
    <t>HOME PRICE EXPECTATIONS SURVEY RESULTS:    DECEMBER  2012</t>
  </si>
  <si>
    <t>December 2012 Survey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</si>
</sst>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30" x14ac:knownFonts="1">
    <font>
      <sz val="11"/>
      <color theme="1"/>
      <name val="Calibri"/>
      <family val="2"/>
      <scheme val="minor"/>
    </font>
    <font>
      <sz val="11"/>
      <color indexed="8"/>
      <name val="Calibri"/>
      <family val="2"/>
    </font>
    <font>
      <sz val="11"/>
      <color indexed="8"/>
      <name val="Calibri"/>
      <family val="2"/>
    </font>
    <font>
      <b/>
      <sz val="11"/>
      <color indexed="9"/>
      <name val="Calibri"/>
      <family val="2"/>
    </font>
    <font>
      <b/>
      <sz val="11"/>
      <color indexed="8"/>
      <name val="Calibri"/>
      <family val="2"/>
    </font>
    <font>
      <b/>
      <u/>
      <sz val="11"/>
      <color indexed="8"/>
      <name val="Calibri"/>
      <family val="2"/>
    </font>
    <font>
      <b/>
      <sz val="18"/>
      <color indexed="60"/>
      <name val="Calibri"/>
      <family val="2"/>
    </font>
    <font>
      <sz val="14"/>
      <color indexed="8"/>
      <name val="Calibri"/>
      <family val="2"/>
    </font>
    <font>
      <b/>
      <sz val="20"/>
      <color indexed="8"/>
      <name val="Calibri"/>
      <family val="2"/>
    </font>
    <font>
      <b/>
      <sz val="11"/>
      <color indexed="8"/>
      <name val="Calibri"/>
      <family val="2"/>
    </font>
    <font>
      <b/>
      <vertAlign val="superscript"/>
      <sz val="11"/>
      <color indexed="8"/>
      <name val="Calibri"/>
      <family val="2"/>
    </font>
    <font>
      <b/>
      <sz val="11"/>
      <color indexed="8"/>
      <name val="Symbol"/>
      <family val="1"/>
      <charset val="2"/>
    </font>
    <font>
      <sz val="10"/>
      <name val="Arial"/>
      <family val="2"/>
    </font>
    <font>
      <sz val="10"/>
      <name val="Arial"/>
      <family val="2"/>
    </font>
    <font>
      <b/>
      <sz val="12"/>
      <color indexed="9"/>
      <name val="Calibri"/>
      <family val="2"/>
    </font>
    <font>
      <b/>
      <sz val="20"/>
      <color indexed="9"/>
      <name val="Calibri"/>
      <family val="2"/>
    </font>
    <font>
      <sz val="8"/>
      <color indexed="8"/>
      <name val="Calibri"/>
      <family val="2"/>
    </font>
    <font>
      <sz val="10"/>
      <name val="Calibri"/>
      <family val="2"/>
    </font>
    <font>
      <sz val="10"/>
      <color indexed="8"/>
      <name val="Calibri"/>
      <family val="2"/>
    </font>
    <font>
      <sz val="10"/>
      <color indexed="9"/>
      <name val="Calibri"/>
      <family val="2"/>
    </font>
    <font>
      <u/>
      <sz val="11"/>
      <color indexed="8"/>
      <name val="Calibri"/>
      <family val="2"/>
    </font>
    <font>
      <b/>
      <sz val="10"/>
      <color indexed="9"/>
      <name val="Calibri"/>
      <family val="2"/>
    </font>
    <font>
      <b/>
      <sz val="11"/>
      <name val="Arial"/>
      <family val="2"/>
    </font>
    <font>
      <sz val="11"/>
      <name val="Arial"/>
      <family val="2"/>
    </font>
    <font>
      <b/>
      <i/>
      <sz val="10"/>
      <color indexed="8"/>
      <name val="Calibri"/>
      <family val="2"/>
    </font>
    <font>
      <sz val="7"/>
      <color indexed="8"/>
      <name val="Calibri"/>
      <family val="2"/>
    </font>
    <font>
      <u/>
      <sz val="11"/>
      <color theme="10"/>
      <name val="Calibri"/>
      <family val="2"/>
    </font>
    <font>
      <sz val="10"/>
      <color theme="1"/>
      <name val="Calibri"/>
      <family val="2"/>
      <scheme val="minor"/>
    </font>
    <font>
      <sz val="11"/>
      <color theme="1"/>
      <name val="Calibri"/>
      <family val="2"/>
      <scheme val="minor"/>
    </font>
    <font>
      <b/>
      <sz val="11"/>
      <color rgb="FFC0000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26" fillId="0" borderId="0" applyNumberFormat="0" applyFill="0" applyBorder="0" applyAlignment="0" applyProtection="0">
      <alignment vertical="top"/>
      <protection locked="0"/>
    </xf>
    <xf numFmtId="0" fontId="12" fillId="0" borderId="0"/>
    <xf numFmtId="0" fontId="12" fillId="0" borderId="0"/>
    <xf numFmtId="0" fontId="12" fillId="0" borderId="0"/>
    <xf numFmtId="0" fontId="13" fillId="0" borderId="0"/>
    <xf numFmtId="0" fontId="1"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cellStyleXfs>
  <cellXfs count="179">
    <xf numFmtId="0" fontId="0" fillId="0" borderId="0" xfId="0"/>
    <xf numFmtId="0" fontId="0" fillId="0" borderId="0" xfId="0" applyAlignment="1">
      <alignment horizontal="center"/>
    </xf>
    <xf numFmtId="0" fontId="0" fillId="2" borderId="0" xfId="0" applyFill="1" applyBorder="1"/>
    <xf numFmtId="0" fontId="4" fillId="2" borderId="0" xfId="0" applyFont="1" applyFill="1" applyBorder="1"/>
    <xf numFmtId="0" fontId="5" fillId="2" borderId="0" xfId="0" applyFont="1" applyFill="1" applyBorder="1" applyAlignment="1">
      <alignment horizontal="center"/>
    </xf>
    <xf numFmtId="0" fontId="0" fillId="2" borderId="0" xfId="0" applyFill="1" applyBorder="1" applyAlignment="1">
      <alignment horizont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ont="1" applyFill="1" applyBorder="1"/>
    <xf numFmtId="0" fontId="0" fillId="2" borderId="0" xfId="0" applyFill="1"/>
    <xf numFmtId="0" fontId="6" fillId="2" borderId="0" xfId="0" applyFont="1" applyFill="1" applyBorder="1"/>
    <xf numFmtId="0" fontId="7" fillId="2" borderId="0" xfId="0" applyFont="1" applyFill="1" applyBorder="1" applyAlignment="1">
      <alignment horizontal="center" vertical="center"/>
    </xf>
    <xf numFmtId="0" fontId="0" fillId="2" borderId="2" xfId="0" applyFill="1" applyBorder="1" applyAlignment="1">
      <alignment horizontal="center"/>
    </xf>
    <xf numFmtId="0" fontId="0" fillId="2" borderId="9" xfId="0" applyFill="1" applyBorder="1" applyAlignment="1">
      <alignment horizontal="center"/>
    </xf>
    <xf numFmtId="14" fontId="0" fillId="2" borderId="9" xfId="0" applyNumberFormat="1" applyFill="1" applyBorder="1" applyAlignment="1">
      <alignment horizontal="center"/>
    </xf>
    <xf numFmtId="0" fontId="5" fillId="2" borderId="0" xfId="0" applyFont="1" applyFill="1" applyBorder="1" applyAlignment="1">
      <alignment horizontal="center" vertical="center"/>
    </xf>
    <xf numFmtId="0" fontId="0" fillId="2" borderId="0" xfId="0" applyFill="1" applyAlignment="1">
      <alignment horizontal="center"/>
    </xf>
    <xf numFmtId="17" fontId="5" fillId="2" borderId="0" xfId="0" applyNumberFormat="1" applyFont="1" applyFill="1" applyBorder="1" applyAlignment="1">
      <alignment horizontal="center"/>
    </xf>
    <xf numFmtId="0" fontId="5" fillId="3" borderId="0" xfId="0" applyFont="1" applyFill="1" applyBorder="1" applyAlignment="1">
      <alignment horizontal="center" vertical="center"/>
    </xf>
    <xf numFmtId="0" fontId="5"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0" fillId="2" borderId="0" xfId="0" applyFill="1" applyBorder="1" applyAlignment="1">
      <alignment horizontal="left"/>
    </xf>
    <xf numFmtId="0" fontId="0" fillId="2" borderId="7"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4" xfId="0" applyFill="1" applyBorder="1" applyAlignment="1">
      <alignment horizontal="center"/>
    </xf>
    <xf numFmtId="0" fontId="0" fillId="4" borderId="0" xfId="0" applyFill="1" applyBorder="1" applyAlignment="1">
      <alignment horizontal="center"/>
    </xf>
    <xf numFmtId="0" fontId="0" fillId="4" borderId="7" xfId="0" applyFill="1" applyBorder="1" applyAlignment="1">
      <alignment horizontal="center"/>
    </xf>
    <xf numFmtId="49" fontId="12" fillId="0" borderId="11" xfId="3" applyNumberFormat="1" applyBorder="1" applyAlignment="1"/>
    <xf numFmtId="49" fontId="12" fillId="0" borderId="0" xfId="3" applyNumberFormat="1" applyBorder="1" applyAlignment="1"/>
    <xf numFmtId="49" fontId="12" fillId="0" borderId="11" xfId="3" applyNumberFormat="1" applyFont="1" applyBorder="1" applyAlignment="1"/>
    <xf numFmtId="49" fontId="12" fillId="0" borderId="0" xfId="3" applyNumberFormat="1" applyFont="1" applyBorder="1" applyAlignment="1"/>
    <xf numFmtId="0" fontId="5" fillId="3" borderId="12" xfId="0" applyFont="1" applyFill="1" applyBorder="1" applyAlignment="1">
      <alignment horizontal="center" vertical="center"/>
    </xf>
    <xf numFmtId="0" fontId="0" fillId="0" borderId="0" xfId="0" applyFill="1"/>
    <xf numFmtId="0" fontId="0" fillId="0" borderId="0" xfId="0" applyFill="1" applyAlignment="1">
      <alignment horizontal="center"/>
    </xf>
    <xf numFmtId="2" fontId="0" fillId="0" borderId="0" xfId="0" applyNumberFormat="1" applyFill="1" applyBorder="1"/>
    <xf numFmtId="0" fontId="0" fillId="0" borderId="0" xfId="0" applyFill="1" applyBorder="1"/>
    <xf numFmtId="0" fontId="0" fillId="0" borderId="0" xfId="0" applyBorder="1"/>
    <xf numFmtId="10" fontId="0" fillId="2" borderId="0" xfId="7" applyNumberFormat="1" applyFont="1" applyFill="1" applyBorder="1" applyAlignment="1">
      <alignment horizontal="center"/>
    </xf>
    <xf numFmtId="10" fontId="0" fillId="2" borderId="10" xfId="7" applyNumberFormat="1" applyFont="1" applyFill="1" applyBorder="1" applyAlignment="1">
      <alignment horizontal="center"/>
    </xf>
    <xf numFmtId="10" fontId="0" fillId="2" borderId="5" xfId="7" applyNumberFormat="1" applyFont="1" applyFill="1" applyBorder="1" applyAlignment="1">
      <alignment horizontal="center"/>
    </xf>
    <xf numFmtId="10" fontId="12" fillId="3" borderId="10" xfId="7" applyNumberFormat="1" applyFont="1" applyFill="1" applyBorder="1" applyAlignment="1">
      <alignment horizontal="center"/>
    </xf>
    <xf numFmtId="10" fontId="12" fillId="5" borderId="10" xfId="7" applyNumberFormat="1" applyFont="1" applyFill="1" applyBorder="1" applyAlignment="1">
      <alignment horizontal="center"/>
    </xf>
    <xf numFmtId="10" fontId="0" fillId="3" borderId="0" xfId="7" applyNumberFormat="1" applyFont="1" applyFill="1" applyBorder="1" applyAlignment="1">
      <alignment horizontal="center"/>
    </xf>
    <xf numFmtId="17" fontId="0" fillId="0" borderId="0" xfId="0" applyNumberFormat="1"/>
    <xf numFmtId="10" fontId="0" fillId="0" borderId="0" xfId="7" applyNumberFormat="1" applyFont="1" applyAlignment="1">
      <alignment horizontal="center"/>
    </xf>
    <xf numFmtId="10" fontId="12" fillId="3" borderId="0" xfId="7" applyNumberFormat="1" applyFont="1" applyFill="1" applyBorder="1" applyAlignment="1">
      <alignment horizontal="center"/>
    </xf>
    <xf numFmtId="10" fontId="12" fillId="5" borderId="0" xfId="7" applyNumberFormat="1" applyFont="1" applyFill="1" applyBorder="1" applyAlignment="1">
      <alignment horizontal="center"/>
    </xf>
    <xf numFmtId="2" fontId="12" fillId="3" borderId="0" xfId="7" applyNumberFormat="1" applyFont="1" applyFill="1" applyBorder="1" applyAlignment="1">
      <alignment horizontal="center"/>
    </xf>
    <xf numFmtId="2" fontId="0" fillId="3" borderId="0" xfId="7" applyNumberFormat="1" applyFont="1" applyFill="1" applyBorder="1" applyAlignment="1">
      <alignment horizontal="center"/>
    </xf>
    <xf numFmtId="10" fontId="0" fillId="2" borderId="0" xfId="7" applyNumberFormat="1" applyFont="1" applyFill="1" applyAlignment="1">
      <alignment horizontal="center"/>
    </xf>
    <xf numFmtId="17" fontId="0" fillId="0" borderId="0" xfId="0" applyNumberFormat="1" applyAlignment="1">
      <alignment horizontal="center"/>
    </xf>
    <xf numFmtId="2" fontId="0" fillId="0" borderId="0" xfId="0" applyNumberFormat="1" applyAlignment="1">
      <alignment horizontal="center"/>
    </xf>
    <xf numFmtId="0" fontId="9" fillId="3" borderId="13" xfId="0" applyFont="1" applyFill="1" applyBorder="1" applyAlignment="1">
      <alignment horizontal="centerContinuous" vertical="center"/>
    </xf>
    <xf numFmtId="0" fontId="9" fillId="3" borderId="14" xfId="0" applyFont="1" applyFill="1" applyBorder="1" applyAlignment="1">
      <alignment horizontal="centerContinuous" vertical="center"/>
    </xf>
    <xf numFmtId="0" fontId="9" fillId="3" borderId="15" xfId="0" applyFont="1" applyFill="1" applyBorder="1" applyAlignment="1">
      <alignment horizontal="centerContinuous" vertical="center"/>
    </xf>
    <xf numFmtId="0" fontId="5" fillId="3" borderId="9" xfId="0" applyFont="1" applyFill="1" applyBorder="1" applyAlignment="1">
      <alignment horizontal="center" vertical="center"/>
    </xf>
    <xf numFmtId="10" fontId="12" fillId="3" borderId="9" xfId="7" applyNumberFormat="1" applyFont="1" applyFill="1" applyBorder="1" applyAlignment="1">
      <alignment horizontal="center"/>
    </xf>
    <xf numFmtId="10" fontId="12" fillId="5" borderId="9" xfId="7" applyNumberFormat="1" applyFont="1" applyFill="1" applyBorder="1" applyAlignment="1">
      <alignment horizontal="center"/>
    </xf>
    <xf numFmtId="2" fontId="12" fillId="3" borderId="9" xfId="7" applyNumberFormat="1" applyFont="1" applyFill="1" applyBorder="1" applyAlignment="1">
      <alignment horizontal="center"/>
    </xf>
    <xf numFmtId="2" fontId="12" fillId="3" borderId="10" xfId="7" applyNumberFormat="1" applyFont="1" applyFill="1" applyBorder="1" applyAlignment="1">
      <alignment horizontal="center"/>
    </xf>
    <xf numFmtId="0" fontId="0" fillId="4" borderId="6" xfId="0" applyFill="1" applyBorder="1" applyAlignment="1">
      <alignment horizontal="center"/>
    </xf>
    <xf numFmtId="164" fontId="12" fillId="3" borderId="9" xfId="7" applyNumberFormat="1" applyFont="1" applyFill="1" applyBorder="1" applyAlignment="1">
      <alignment horizontal="center"/>
    </xf>
    <xf numFmtId="0" fontId="4" fillId="2" borderId="1" xfId="0" applyFont="1" applyFill="1" applyBorder="1" applyAlignment="1">
      <alignment horizontal="left"/>
    </xf>
    <xf numFmtId="0" fontId="0" fillId="2" borderId="4" xfId="0" applyFill="1" applyBorder="1" applyAlignment="1">
      <alignment horizontal="left"/>
    </xf>
    <xf numFmtId="0" fontId="4" fillId="2" borderId="4" xfId="0" applyFont="1" applyFill="1" applyBorder="1" applyAlignment="1">
      <alignment horizontal="left"/>
    </xf>
    <xf numFmtId="0" fontId="11" fillId="2" borderId="4" xfId="0" applyFont="1" applyFill="1" applyBorder="1" applyAlignment="1">
      <alignment horizontal="left"/>
    </xf>
    <xf numFmtId="0" fontId="11" fillId="2" borderId="6" xfId="0" applyFont="1" applyFill="1" applyBorder="1" applyAlignment="1">
      <alignment horizontal="left"/>
    </xf>
    <xf numFmtId="0" fontId="4" fillId="2" borderId="6" xfId="0" applyFont="1" applyFill="1" applyBorder="1" applyAlignment="1">
      <alignment horizontal="left"/>
    </xf>
    <xf numFmtId="10" fontId="1" fillId="3" borderId="2" xfId="7" applyNumberFormat="1" applyFont="1" applyFill="1" applyBorder="1" applyAlignment="1">
      <alignment horizontal="center"/>
    </xf>
    <xf numFmtId="10" fontId="1" fillId="3" borderId="3" xfId="7" applyNumberFormat="1" applyFont="1" applyFill="1" applyBorder="1" applyAlignment="1">
      <alignment horizontal="center"/>
    </xf>
    <xf numFmtId="10" fontId="1" fillId="3" borderId="0" xfId="7" applyNumberFormat="1" applyFont="1" applyFill="1" applyBorder="1" applyAlignment="1">
      <alignment horizontal="center"/>
    </xf>
    <xf numFmtId="10" fontId="1" fillId="3" borderId="5" xfId="7" applyNumberFormat="1" applyFont="1" applyFill="1" applyBorder="1" applyAlignment="1">
      <alignment horizontal="center"/>
    </xf>
    <xf numFmtId="10" fontId="1" fillId="3" borderId="7" xfId="7" applyNumberFormat="1" applyFont="1" applyFill="1" applyBorder="1" applyAlignment="1">
      <alignment horizontal="center"/>
    </xf>
    <xf numFmtId="10" fontId="1" fillId="3" borderId="8" xfId="7" applyNumberFormat="1" applyFont="1" applyFill="1" applyBorder="1" applyAlignment="1">
      <alignment horizontal="center"/>
    </xf>
    <xf numFmtId="2" fontId="1" fillId="3" borderId="2" xfId="7" applyNumberFormat="1" applyFont="1" applyFill="1" applyBorder="1" applyAlignment="1">
      <alignment horizontal="center"/>
    </xf>
    <xf numFmtId="10" fontId="1" fillId="2" borderId="2" xfId="7" applyNumberFormat="1" applyFont="1" applyFill="1" applyBorder="1" applyAlignment="1">
      <alignment horizontal="center"/>
    </xf>
    <xf numFmtId="10" fontId="1" fillId="2" borderId="3" xfId="7" applyNumberFormat="1" applyFont="1" applyFill="1" applyBorder="1" applyAlignment="1">
      <alignment horizontal="center"/>
    </xf>
    <xf numFmtId="2" fontId="1" fillId="3" borderId="0" xfId="7" applyNumberFormat="1" applyFont="1" applyFill="1" applyBorder="1" applyAlignment="1">
      <alignment horizontal="center"/>
    </xf>
    <xf numFmtId="10" fontId="1" fillId="2" borderId="0" xfId="7" applyNumberFormat="1" applyFont="1" applyFill="1" applyBorder="1" applyAlignment="1">
      <alignment horizontal="center"/>
    </xf>
    <xf numFmtId="10" fontId="1" fillId="2" borderId="5" xfId="7" applyNumberFormat="1" applyFont="1" applyFill="1" applyBorder="1" applyAlignment="1">
      <alignment horizontal="center"/>
    </xf>
    <xf numFmtId="2" fontId="1" fillId="3" borderId="7" xfId="7" applyNumberFormat="1" applyFont="1" applyFill="1" applyBorder="1" applyAlignment="1">
      <alignment horizontal="center"/>
    </xf>
    <xf numFmtId="10" fontId="1" fillId="2" borderId="7" xfId="7" applyNumberFormat="1" applyFont="1" applyFill="1" applyBorder="1" applyAlignment="1">
      <alignment horizontal="center"/>
    </xf>
    <xf numFmtId="10" fontId="1" fillId="2" borderId="8" xfId="7" applyNumberFormat="1" applyFont="1" applyFill="1" applyBorder="1" applyAlignment="1">
      <alignment horizontal="center"/>
    </xf>
    <xf numFmtId="10" fontId="4" fillId="4" borderId="2" xfId="7" applyNumberFormat="1" applyFont="1" applyFill="1" applyBorder="1" applyAlignment="1">
      <alignment horizontal="center"/>
    </xf>
    <xf numFmtId="0" fontId="4" fillId="4" borderId="1" xfId="0" applyFont="1" applyFill="1" applyBorder="1" applyAlignment="1">
      <alignment horizontal="left"/>
    </xf>
    <xf numFmtId="2" fontId="4" fillId="4" borderId="2" xfId="7" applyNumberFormat="1" applyFont="1" applyFill="1" applyBorder="1" applyAlignment="1">
      <alignment horizontal="center"/>
    </xf>
    <xf numFmtId="10" fontId="4" fillId="4" borderId="3" xfId="7" applyNumberFormat="1" applyFont="1" applyFill="1" applyBorder="1" applyAlignment="1">
      <alignment horizontal="center"/>
    </xf>
    <xf numFmtId="0" fontId="5" fillId="2" borderId="0" xfId="0" applyFont="1" applyFill="1" applyBorder="1" applyAlignment="1">
      <alignment horizontal="left"/>
    </xf>
    <xf numFmtId="0" fontId="0" fillId="2" borderId="7" xfId="0" applyNumberFormat="1" applyFill="1" applyBorder="1" applyAlignment="1">
      <alignment wrapText="1"/>
    </xf>
    <xf numFmtId="0" fontId="5" fillId="3" borderId="16" xfId="6" applyFont="1" applyFill="1" applyBorder="1" applyAlignment="1">
      <alignment horizontal="center" vertical="center"/>
    </xf>
    <xf numFmtId="0" fontId="5" fillId="3" borderId="11" xfId="6" applyFont="1" applyFill="1" applyBorder="1" applyAlignment="1">
      <alignment horizontal="center" vertical="center"/>
    </xf>
    <xf numFmtId="0" fontId="9" fillId="2" borderId="5" xfId="6" applyFont="1" applyFill="1" applyBorder="1" applyAlignment="1">
      <alignment horizontal="center"/>
    </xf>
    <xf numFmtId="0" fontId="0" fillId="0" borderId="5" xfId="0" applyBorder="1"/>
    <xf numFmtId="10" fontId="18" fillId="2" borderId="5" xfId="7" applyNumberFormat="1" applyFont="1" applyFill="1" applyBorder="1" applyAlignment="1">
      <alignment horizontal="center"/>
    </xf>
    <xf numFmtId="0" fontId="17" fillId="0" borderId="0" xfId="2" applyFont="1" applyFill="1" applyBorder="1" applyAlignment="1">
      <alignment vertical="center"/>
    </xf>
    <xf numFmtId="49" fontId="17" fillId="0" borderId="0" xfId="3" applyNumberFormat="1" applyFont="1" applyFill="1" applyBorder="1" applyAlignment="1">
      <alignment vertical="center"/>
    </xf>
    <xf numFmtId="10" fontId="18" fillId="2" borderId="9" xfId="7" applyNumberFormat="1" applyFont="1" applyFill="1" applyBorder="1" applyAlignment="1">
      <alignment horizontal="center" vertical="center"/>
    </xf>
    <xf numFmtId="10" fontId="18" fillId="2" borderId="0" xfId="7" applyNumberFormat="1" applyFont="1" applyFill="1" applyBorder="1" applyAlignment="1">
      <alignment horizontal="center" vertical="center"/>
    </xf>
    <xf numFmtId="10" fontId="18" fillId="2" borderId="10" xfId="7" applyNumberFormat="1" applyFont="1" applyFill="1" applyBorder="1" applyAlignment="1">
      <alignment horizontal="center" vertical="center"/>
    </xf>
    <xf numFmtId="0" fontId="17" fillId="0" borderId="0" xfId="2" applyFont="1" applyBorder="1" applyAlignment="1">
      <alignment vertical="center"/>
    </xf>
    <xf numFmtId="49" fontId="17" fillId="0" borderId="0" xfId="3" applyNumberFormat="1" applyFont="1" applyBorder="1" applyAlignment="1">
      <alignment vertical="center"/>
    </xf>
    <xf numFmtId="0" fontId="0" fillId="2" borderId="4" xfId="0" applyFill="1" applyBorder="1" applyAlignment="1">
      <alignment vertical="center"/>
    </xf>
    <xf numFmtId="0" fontId="3" fillId="6" borderId="0" xfId="0" applyFont="1" applyFill="1" applyBorder="1" applyAlignment="1">
      <alignment horizontal="center" vertical="center"/>
    </xf>
    <xf numFmtId="10" fontId="3" fillId="6" borderId="9" xfId="7" applyNumberFormat="1" applyFont="1" applyFill="1" applyBorder="1" applyAlignment="1">
      <alignment horizontal="center" vertical="center"/>
    </xf>
    <xf numFmtId="10" fontId="3" fillId="6" borderId="0" xfId="7" applyNumberFormat="1" applyFont="1" applyFill="1" applyBorder="1" applyAlignment="1">
      <alignment horizontal="center" vertical="center"/>
    </xf>
    <xf numFmtId="10" fontId="3" fillId="6" borderId="10" xfId="7" applyNumberFormat="1" applyFont="1" applyFill="1" applyBorder="1" applyAlignment="1">
      <alignment horizontal="center" vertical="center"/>
    </xf>
    <xf numFmtId="0" fontId="4" fillId="2" borderId="0" xfId="0" applyFont="1" applyFill="1" applyBorder="1" applyAlignment="1">
      <alignment horizontal="center" vertical="center"/>
    </xf>
    <xf numFmtId="10" fontId="1" fillId="3" borderId="9" xfId="7" applyNumberFormat="1" applyFont="1" applyFill="1" applyBorder="1" applyAlignment="1">
      <alignment horizontal="center" vertical="center"/>
    </xf>
    <xf numFmtId="10" fontId="1" fillId="3" borderId="0" xfId="7" applyNumberFormat="1" applyFont="1" applyFill="1" applyBorder="1" applyAlignment="1">
      <alignment horizontal="center" vertical="center"/>
    </xf>
    <xf numFmtId="10" fontId="1" fillId="2" borderId="0" xfId="7" applyNumberFormat="1" applyFont="1" applyFill="1" applyBorder="1" applyAlignment="1">
      <alignment horizontal="center" vertical="center"/>
    </xf>
    <xf numFmtId="10" fontId="1" fillId="2" borderId="10" xfId="7" applyNumberFormat="1" applyFont="1" applyFill="1" applyBorder="1" applyAlignment="1">
      <alignment horizontal="center" vertical="center"/>
    </xf>
    <xf numFmtId="10" fontId="1" fillId="3" borderId="17" xfId="7" applyNumberFormat="1" applyFont="1" applyFill="1" applyBorder="1" applyAlignment="1">
      <alignment horizontal="center" vertical="center"/>
    </xf>
    <xf numFmtId="10" fontId="1" fillId="3" borderId="18" xfId="7" applyNumberFormat="1" applyFont="1" applyFill="1" applyBorder="1" applyAlignment="1">
      <alignment horizontal="center" vertical="center"/>
    </xf>
    <xf numFmtId="10" fontId="1" fillId="2" borderId="18" xfId="7" applyNumberFormat="1" applyFont="1" applyFill="1" applyBorder="1" applyAlignment="1">
      <alignment horizontal="center" vertical="center"/>
    </xf>
    <xf numFmtId="10" fontId="1" fillId="2" borderId="19" xfId="7" applyNumberFormat="1" applyFont="1" applyFill="1" applyBorder="1" applyAlignment="1">
      <alignment horizontal="center" vertical="center"/>
    </xf>
    <xf numFmtId="0" fontId="24" fillId="2" borderId="0" xfId="0" applyFont="1" applyFill="1" applyBorder="1"/>
    <xf numFmtId="0" fontId="25" fillId="2" borderId="0" xfId="0" applyFont="1" applyFill="1" applyBorder="1"/>
    <xf numFmtId="0" fontId="18" fillId="0" borderId="0" xfId="0" applyFont="1" applyFill="1" applyBorder="1" applyAlignment="1">
      <alignment vertical="center"/>
    </xf>
    <xf numFmtId="0" fontId="18" fillId="0" borderId="0" xfId="0" applyFont="1" applyFill="1" applyAlignment="1">
      <alignment horizontal="left" vertical="center"/>
    </xf>
    <xf numFmtId="49" fontId="18" fillId="0" borderId="0" xfId="3" applyNumberFormat="1" applyFont="1" applyFill="1" applyBorder="1" applyAlignment="1">
      <alignment horizontal="left" vertical="center"/>
    </xf>
    <xf numFmtId="49" fontId="17" fillId="0" borderId="0" xfId="3" applyNumberFormat="1" applyFont="1" applyFill="1" applyBorder="1" applyAlignment="1">
      <alignment horizontal="left" vertical="center"/>
    </xf>
    <xf numFmtId="0" fontId="5" fillId="7" borderId="0" xfId="6" applyFont="1" applyFill="1" applyBorder="1" applyAlignment="1">
      <alignment horizontal="center" vertical="center"/>
    </xf>
    <xf numFmtId="0" fontId="5" fillId="7" borderId="9" xfId="6" applyFont="1" applyFill="1" applyBorder="1" applyAlignment="1">
      <alignment horizontal="center" vertical="center"/>
    </xf>
    <xf numFmtId="0" fontId="5" fillId="7" borderId="10" xfId="6" applyFont="1" applyFill="1" applyBorder="1" applyAlignment="1">
      <alignment horizontal="center" vertical="center"/>
    </xf>
    <xf numFmtId="0" fontId="27" fillId="0" borderId="0" xfId="0" applyFont="1"/>
    <xf numFmtId="10" fontId="1" fillId="2" borderId="16" xfId="7" applyNumberFormat="1" applyFont="1" applyFill="1" applyBorder="1" applyAlignment="1">
      <alignment horizontal="center" vertical="center"/>
    </xf>
    <xf numFmtId="10" fontId="1" fillId="2" borderId="11" xfId="7" applyNumberFormat="1" applyFont="1" applyFill="1" applyBorder="1" applyAlignment="1">
      <alignment horizontal="center" vertical="center"/>
    </xf>
    <xf numFmtId="10" fontId="1" fillId="2" borderId="12" xfId="7" applyNumberFormat="1" applyFont="1" applyFill="1" applyBorder="1" applyAlignment="1">
      <alignment horizontal="center" vertical="center"/>
    </xf>
    <xf numFmtId="10" fontId="1" fillId="2" borderId="9" xfId="7" applyNumberFormat="1" applyFont="1" applyFill="1" applyBorder="1" applyAlignment="1">
      <alignment horizontal="center" vertical="center"/>
    </xf>
    <xf numFmtId="10" fontId="1" fillId="2" borderId="17" xfId="7" applyNumberFormat="1" applyFont="1" applyFill="1" applyBorder="1" applyAlignment="1">
      <alignment horizontal="center" vertical="center"/>
    </xf>
    <xf numFmtId="0" fontId="0" fillId="7" borderId="0" xfId="0" applyFill="1" applyBorder="1"/>
    <xf numFmtId="10" fontId="3" fillId="6" borderId="12" xfId="7" applyNumberFormat="1" applyFont="1" applyFill="1" applyBorder="1" applyAlignment="1">
      <alignment horizontal="center" vertical="center"/>
    </xf>
    <xf numFmtId="0" fontId="0" fillId="7" borderId="0" xfId="0" applyFill="1"/>
    <xf numFmtId="0" fontId="19" fillId="6" borderId="0" xfId="0" applyFont="1" applyFill="1" applyBorder="1" applyAlignment="1">
      <alignment horizontal="center" vertical="center"/>
    </xf>
    <xf numFmtId="0" fontId="0" fillId="0" borderId="0" xfId="0" applyAlignment="1">
      <alignment horizontal="center"/>
    </xf>
    <xf numFmtId="14" fontId="27" fillId="0" borderId="0" xfId="0" applyNumberFormat="1" applyFont="1" applyAlignment="1">
      <alignment horizontal="center" vertical="center"/>
    </xf>
    <xf numFmtId="0" fontId="5" fillId="3" borderId="12" xfId="6" applyFont="1" applyFill="1" applyBorder="1" applyAlignment="1">
      <alignment horizontal="center" vertical="center"/>
    </xf>
    <xf numFmtId="10" fontId="27" fillId="8" borderId="9" xfId="0" applyNumberFormat="1" applyFont="1" applyFill="1" applyBorder="1" applyAlignment="1">
      <alignment horizontal="center" vertical="center"/>
    </xf>
    <xf numFmtId="10" fontId="27" fillId="8" borderId="0" xfId="0" applyNumberFormat="1" applyFont="1" applyFill="1" applyBorder="1" applyAlignment="1">
      <alignment horizontal="center" vertical="center"/>
    </xf>
    <xf numFmtId="10" fontId="27" fillId="8" borderId="10" xfId="0" applyNumberFormat="1" applyFont="1" applyFill="1" applyBorder="1" applyAlignment="1">
      <alignment horizontal="center" vertical="center"/>
    </xf>
    <xf numFmtId="10" fontId="27" fillId="8" borderId="17" xfId="0" applyNumberFormat="1" applyFont="1" applyFill="1" applyBorder="1" applyAlignment="1">
      <alignment horizontal="center" vertical="center"/>
    </xf>
    <xf numFmtId="10" fontId="27" fillId="8" borderId="18" xfId="0" applyNumberFormat="1" applyFont="1" applyFill="1" applyBorder="1" applyAlignment="1">
      <alignment horizontal="center" vertical="center"/>
    </xf>
    <xf numFmtId="10" fontId="27" fillId="8" borderId="19" xfId="0" applyNumberFormat="1" applyFont="1" applyFill="1" applyBorder="1" applyAlignment="1">
      <alignment horizontal="center" vertical="center"/>
    </xf>
    <xf numFmtId="0" fontId="0" fillId="7" borderId="0" xfId="0" applyFill="1" applyAlignment="1">
      <alignment horizontal="center"/>
    </xf>
    <xf numFmtId="0" fontId="20" fillId="7" borderId="0" xfId="0" applyFont="1" applyFill="1" applyAlignment="1">
      <alignment horizontal="center"/>
    </xf>
    <xf numFmtId="0" fontId="12" fillId="7" borderId="4" xfId="4" applyFill="1" applyBorder="1" applyAlignment="1">
      <alignment horizontal="center" vertical="center"/>
    </xf>
    <xf numFmtId="0" fontId="9" fillId="7" borderId="0" xfId="6" applyFont="1" applyFill="1" applyBorder="1" applyAlignment="1">
      <alignment horizontal="center"/>
    </xf>
    <xf numFmtId="0" fontId="0" fillId="7" borderId="0" xfId="0" applyFill="1" applyBorder="1" applyAlignment="1">
      <alignment horizontal="center"/>
    </xf>
    <xf numFmtId="10" fontId="18" fillId="7" borderId="0" xfId="7" applyNumberFormat="1" applyFont="1" applyFill="1" applyBorder="1" applyAlignment="1">
      <alignment horizontal="center"/>
    </xf>
    <xf numFmtId="0" fontId="22" fillId="7" borderId="0" xfId="5" applyFont="1" applyFill="1"/>
    <xf numFmtId="0" fontId="29" fillId="7" borderId="0" xfId="5" applyFont="1" applyFill="1"/>
    <xf numFmtId="0" fontId="26" fillId="7" borderId="0" xfId="1" applyFill="1" applyAlignment="1" applyProtection="1"/>
    <xf numFmtId="0" fontId="23" fillId="7" borderId="0" xfId="5" applyFont="1" applyFill="1" applyAlignment="1">
      <alignment horizontal="center"/>
    </xf>
    <xf numFmtId="0" fontId="23" fillId="7" borderId="0" xfId="5" applyFont="1" applyFill="1"/>
    <xf numFmtId="0" fontId="23" fillId="7" borderId="0" xfId="5" applyNumberFormat="1" applyFont="1" applyFill="1" applyAlignment="1">
      <alignment vertical="top" wrapText="1"/>
    </xf>
    <xf numFmtId="0" fontId="0" fillId="7" borderId="0" xfId="0" applyFill="1" applyAlignment="1">
      <alignment vertical="top" wrapText="1"/>
    </xf>
    <xf numFmtId="0" fontId="8" fillId="2" borderId="0" xfId="0" applyFont="1" applyFill="1" applyBorder="1" applyAlignment="1">
      <alignment horizontal="center"/>
    </xf>
    <xf numFmtId="0" fontId="8" fillId="2" borderId="5" xfId="0" applyFont="1" applyFill="1" applyBorder="1" applyAlignment="1">
      <alignment horizontal="center"/>
    </xf>
    <xf numFmtId="0" fontId="14" fillId="6" borderId="16" xfId="6" applyFont="1" applyFill="1" applyBorder="1" applyAlignment="1">
      <alignment horizontal="center" vertical="center"/>
    </xf>
    <xf numFmtId="0" fontId="0" fillId="0" borderId="11" xfId="0" applyBorder="1" applyAlignment="1">
      <alignment horizontal="center" vertical="center"/>
    </xf>
    <xf numFmtId="0" fontId="9" fillId="2" borderId="16" xfId="6" applyFont="1" applyFill="1" applyBorder="1" applyAlignment="1">
      <alignment horizontal="center"/>
    </xf>
    <xf numFmtId="0" fontId="0" fillId="0" borderId="11" xfId="0" applyBorder="1" applyAlignment="1"/>
    <xf numFmtId="0" fontId="0" fillId="0" borderId="12" xfId="0" applyBorder="1" applyAlignment="1"/>
    <xf numFmtId="0" fontId="15"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16" fillId="2" borderId="0" xfId="0" applyNumberFormat="1" applyFont="1" applyFill="1" applyBorder="1" applyAlignment="1">
      <alignment horizontal="left" wrapText="1"/>
    </xf>
    <xf numFmtId="0" fontId="16" fillId="0" borderId="0" xfId="0" applyFont="1" applyBorder="1" applyAlignment="1">
      <alignment horizontal="left" wrapText="1"/>
    </xf>
    <xf numFmtId="0" fontId="16" fillId="0" borderId="5" xfId="0" applyFont="1" applyBorder="1" applyAlignment="1">
      <alignment horizontal="left" wrapText="1"/>
    </xf>
    <xf numFmtId="0" fontId="7" fillId="2" borderId="7" xfId="0" applyFont="1" applyFill="1" applyBorder="1" applyAlignment="1">
      <alignment horizontal="center" vertical="center"/>
    </xf>
    <xf numFmtId="0" fontId="8" fillId="2" borderId="4" xfId="0" applyFont="1" applyFill="1" applyBorder="1" applyAlignment="1">
      <alignment horizontal="center"/>
    </xf>
    <xf numFmtId="0" fontId="9" fillId="2" borderId="13" xfId="0" applyFont="1" applyFill="1" applyBorder="1" applyAlignment="1">
      <alignment horizontal="center"/>
    </xf>
    <xf numFmtId="0" fontId="9" fillId="2" borderId="15" xfId="0" applyFont="1" applyFill="1" applyBorder="1" applyAlignment="1">
      <alignment horizontal="center"/>
    </xf>
  </cellXfs>
  <cellStyles count="12">
    <cellStyle name="Comma 2" xfId="9"/>
    <cellStyle name="Hyperlink" xfId="1" builtinId="8"/>
    <cellStyle name="Normal" xfId="0" builtinId="0"/>
    <cellStyle name="Normal 2" xfId="8"/>
    <cellStyle name="Normal_20100617085255-SurveyExport" xfId="2"/>
    <cellStyle name="Normal_Output" xfId="3"/>
    <cellStyle name="Normal_Summary Table - July" xfId="4"/>
    <cellStyle name="Normal_Survey_Panel_Master_List" xfId="5"/>
    <cellStyle name="Normal_Table Template and history" xfId="6"/>
    <cellStyle name="Percent" xfId="7" builtinId="5"/>
    <cellStyle name="Percent 2" xfId="10"/>
    <cellStyle name="Percent 3"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6E7740"/>
      <rgbColor rgb="00660066"/>
      <rgbColor rgb="00FF8080"/>
      <rgbColor rgb="000066CC"/>
      <rgbColor rgb="00CCCCFF"/>
      <rgbColor rgb="00000080"/>
      <rgbColor rgb="00FF00FF"/>
      <rgbColor rgb="00FFFF00"/>
      <rgbColor rgb="00E5EECC"/>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8811"/>
      <color rgb="FF99CC00"/>
      <color rgb="FFFF99CC"/>
      <color rgb="FF669900"/>
      <color rgb="FF339933"/>
      <color rgb="FF66FFFF"/>
      <color rgb="FFFF6699"/>
      <color rgb="FFFF9900"/>
      <color rgb="FFF58C3D"/>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19497265776161"/>
          <c:y val="0.14590480873461997"/>
          <c:w val="0.85521068467149775"/>
          <c:h val="0.75098063319289698"/>
        </c:manualLayout>
      </c:layout>
      <c:stockChart>
        <c:ser>
          <c:idx val="0"/>
          <c:order val="0"/>
          <c:spPr>
            <a:ln w="28575">
              <a:noFill/>
            </a:ln>
          </c:spPr>
          <c:marker>
            <c:symbol val="none"/>
          </c:marker>
          <c:dLbls>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Output!$I$131:$M$131</c:f>
              <c:numCache>
                <c:formatCode>mmm\-yy</c:formatCode>
                <c:ptCount val="5"/>
                <c:pt idx="0">
                  <c:v>40513</c:v>
                </c:pt>
                <c:pt idx="1">
                  <c:v>40878</c:v>
                </c:pt>
                <c:pt idx="2">
                  <c:v>41244</c:v>
                </c:pt>
                <c:pt idx="3">
                  <c:v>41609</c:v>
                </c:pt>
                <c:pt idx="4">
                  <c:v>41974</c:v>
                </c:pt>
              </c:numCache>
            </c:numRef>
          </c:cat>
          <c:val>
            <c:numRef>
              <c:f>Output!$I$119:$M$119</c:f>
              <c:numCache>
                <c:formatCode>0.00%</c:formatCode>
                <c:ptCount val="5"/>
                <c:pt idx="0">
                  <c:v>7.0000000000000007E-2</c:v>
                </c:pt>
                <c:pt idx="1">
                  <c:v>7.8E-2</c:v>
                </c:pt>
                <c:pt idx="2">
                  <c:v>0.105</c:v>
                </c:pt>
                <c:pt idx="3">
                  <c:v>0.1</c:v>
                </c:pt>
                <c:pt idx="4">
                  <c:v>0.1</c:v>
                </c:pt>
              </c:numCache>
            </c:numRef>
          </c:val>
          <c:smooth val="0"/>
        </c:ser>
        <c:ser>
          <c:idx val="1"/>
          <c:order val="1"/>
          <c:spPr>
            <a:ln w="28575">
              <a:noFill/>
            </a:ln>
          </c:spPr>
          <c:marker>
            <c:symbol val="none"/>
          </c:marker>
          <c:dLbls>
            <c:dLbl>
              <c:idx val="0"/>
              <c:layout>
                <c:manualLayout>
                  <c:xMode val="edge"/>
                  <c:yMode val="edge"/>
                  <c:x val="0.10419497265776161"/>
                  <c:y val="0.79603947118447083"/>
                </c:manualLayout>
              </c:layout>
              <c:dLblPos val="r"/>
              <c:showLegendKey val="0"/>
              <c:showVal val="1"/>
              <c:showCatName val="0"/>
              <c:showSerName val="0"/>
              <c:showPercent val="0"/>
              <c:showBubbleSize val="0"/>
            </c:dLbl>
            <c:dLbl>
              <c:idx val="1"/>
              <c:layout>
                <c:manualLayout>
                  <c:xMode val="edge"/>
                  <c:yMode val="edge"/>
                  <c:x val="0.27875538139608946"/>
                  <c:y val="0.71450443100924199"/>
                </c:manualLayout>
              </c:layout>
              <c:dLblPos val="r"/>
              <c:showLegendKey val="0"/>
              <c:showVal val="1"/>
              <c:showCatName val="0"/>
              <c:showSerName val="0"/>
              <c:showPercent val="0"/>
              <c:showBubbleSize val="0"/>
            </c:dLbl>
            <c:dLbl>
              <c:idx val="2"/>
              <c:layout>
                <c:manualLayout>
                  <c:xMode val="edge"/>
                  <c:yMode val="edge"/>
                  <c:x val="0.44519670135589046"/>
                  <c:y val="0.71879574891320142"/>
                </c:manualLayout>
              </c:layout>
              <c:dLblPos val="r"/>
              <c:showLegendKey val="0"/>
              <c:showVal val="1"/>
              <c:showCatName val="0"/>
              <c:showSerName val="0"/>
              <c:showPercent val="0"/>
              <c:showBubbleSize val="0"/>
            </c:dLbl>
            <c:dLbl>
              <c:idx val="3"/>
              <c:layout>
                <c:manualLayout>
                  <c:xMode val="edge"/>
                  <c:yMode val="edge"/>
                  <c:x val="0.62516983594656961"/>
                  <c:y val="0.59649318865035816"/>
                </c:manualLayout>
              </c:layout>
              <c:dLblPos val="r"/>
              <c:showLegendKey val="0"/>
              <c:showVal val="1"/>
              <c:showCatName val="0"/>
              <c:showSerName val="0"/>
              <c:showPercent val="0"/>
              <c:showBubbleSize val="0"/>
            </c:dLbl>
            <c:dLbl>
              <c:idx val="4"/>
              <c:layout>
                <c:manualLayout>
                  <c:xMode val="edge"/>
                  <c:yMode val="edge"/>
                  <c:x val="0.79702388175872185"/>
                  <c:y val="0.56001698646670317"/>
                </c:manualLayout>
              </c:layout>
              <c:dLblPos val="r"/>
              <c:showLegendKey val="0"/>
              <c:showVal val="1"/>
              <c:showCatName val="0"/>
              <c:showSerName val="0"/>
              <c:showPercent val="0"/>
              <c:showBubbleSize val="0"/>
            </c:dLbl>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Output!$I$131:$M$131</c:f>
              <c:numCache>
                <c:formatCode>mmm\-yy</c:formatCode>
                <c:ptCount val="5"/>
                <c:pt idx="0">
                  <c:v>40513</c:v>
                </c:pt>
                <c:pt idx="1">
                  <c:v>40878</c:v>
                </c:pt>
                <c:pt idx="2">
                  <c:v>41244</c:v>
                </c:pt>
                <c:pt idx="3">
                  <c:v>41609</c:v>
                </c:pt>
                <c:pt idx="4">
                  <c:v>41974</c:v>
                </c:pt>
              </c:numCache>
            </c:numRef>
          </c:cat>
          <c:val>
            <c:numRef>
              <c:f>Output!$I$120:$M$120</c:f>
              <c:numCache>
                <c:formatCode>0.00%</c:formatCode>
                <c:ptCount val="5"/>
                <c:pt idx="0">
                  <c:v>-0.11</c:v>
                </c:pt>
                <c:pt idx="1">
                  <c:v>-7.6899999999999996E-2</c:v>
                </c:pt>
                <c:pt idx="2">
                  <c:v>-8.3299999999999999E-2</c:v>
                </c:pt>
                <c:pt idx="3">
                  <c:v>-3.2000000000000001E-2</c:v>
                </c:pt>
                <c:pt idx="4">
                  <c:v>-1.7000000000000001E-2</c:v>
                </c:pt>
              </c:numCache>
            </c:numRef>
          </c:val>
          <c:smooth val="0"/>
        </c:ser>
        <c:ser>
          <c:idx val="2"/>
          <c:order val="2"/>
          <c:spPr>
            <a:ln w="28575">
              <a:noFill/>
            </a:ln>
          </c:spPr>
          <c:marker>
            <c:symbol val="dash"/>
            <c:size val="12"/>
            <c:spPr>
              <a:solidFill>
                <a:srgbClr val="000000"/>
              </a:solidFill>
              <a:ln>
                <a:solidFill>
                  <a:srgbClr val="000000"/>
                </a:solidFill>
                <a:prstDash val="solid"/>
              </a:ln>
            </c:spPr>
          </c:marker>
          <c:dLbls>
            <c:dLbl>
              <c:idx val="0"/>
              <c:layout>
                <c:manualLayout>
                  <c:xMode val="edge"/>
                  <c:yMode val="edge"/>
                  <c:x val="0.20433040092625976"/>
                  <c:y val="0.51281248952314962"/>
                </c:manualLayout>
              </c:layout>
              <c:dLblPos val="r"/>
              <c:showLegendKey val="0"/>
              <c:showVal val="1"/>
              <c:showCatName val="0"/>
              <c:showSerName val="0"/>
              <c:showPercent val="0"/>
              <c:showBubbleSize val="0"/>
            </c:dLbl>
            <c:spPr>
              <a:noFill/>
              <a:ln w="25400">
                <a:noFill/>
              </a:ln>
            </c:spPr>
            <c:txPr>
              <a:bodyPr/>
              <a:lstStyle/>
              <a:p>
                <a:pPr>
                  <a:defRPr sz="1000" b="0" i="1"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Output!$I$131:$M$131</c:f>
              <c:numCache>
                <c:formatCode>mmm\-yy</c:formatCode>
                <c:ptCount val="5"/>
                <c:pt idx="0">
                  <c:v>40513</c:v>
                </c:pt>
                <c:pt idx="1">
                  <c:v>40878</c:v>
                </c:pt>
                <c:pt idx="2">
                  <c:v>41244</c:v>
                </c:pt>
                <c:pt idx="3">
                  <c:v>41609</c:v>
                </c:pt>
                <c:pt idx="4">
                  <c:v>41974</c:v>
                </c:pt>
              </c:numCache>
            </c:numRef>
          </c:cat>
          <c:val>
            <c:numRef>
              <c:f>Output!$I$116:$M$116</c:f>
              <c:numCache>
                <c:formatCode>0.00%</c:formatCode>
                <c:ptCount val="5"/>
                <c:pt idx="0">
                  <c:v>-3.3045454545454528E-3</c:v>
                </c:pt>
                <c:pt idx="1">
                  <c:v>1.7048863636363636E-2</c:v>
                </c:pt>
                <c:pt idx="2">
                  <c:v>3.0185227272727277E-2</c:v>
                </c:pt>
                <c:pt idx="3">
                  <c:v>3.6221590909090912E-2</c:v>
                </c:pt>
                <c:pt idx="4">
                  <c:v>3.8812499999999986E-2</c:v>
                </c:pt>
              </c:numCache>
            </c:numRef>
          </c:val>
          <c:smooth val="0"/>
        </c:ser>
        <c:dLbls>
          <c:showLegendKey val="0"/>
          <c:showVal val="0"/>
          <c:showCatName val="0"/>
          <c:showSerName val="0"/>
          <c:showPercent val="0"/>
          <c:showBubbleSize val="0"/>
        </c:dLbls>
        <c:hiLowLines>
          <c:spPr>
            <a:ln w="38100">
              <a:solidFill>
                <a:srgbClr val="000000"/>
              </a:solidFill>
              <a:prstDash val="solid"/>
            </a:ln>
          </c:spPr>
        </c:hiLowLines>
        <c:axId val="74189056"/>
        <c:axId val="74199040"/>
      </c:stockChart>
      <c:dateAx>
        <c:axId val="74189056"/>
        <c:scaling>
          <c:orientation val="minMax"/>
        </c:scaling>
        <c:delete val="0"/>
        <c:axPos val="b"/>
        <c:numFmt formatCode="yyyy" sourceLinked="0"/>
        <c:majorTickMark val="cross"/>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74199040"/>
        <c:crossesAt val="-0.15"/>
        <c:auto val="1"/>
        <c:lblOffset val="100"/>
        <c:baseTimeUnit val="years"/>
        <c:majorUnit val="1"/>
        <c:majorTimeUnit val="years"/>
        <c:minorUnit val="1"/>
        <c:minorTimeUnit val="years"/>
      </c:dateAx>
      <c:valAx>
        <c:axId val="74199040"/>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741890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3</xdr:row>
      <xdr:rowOff>38100</xdr:rowOff>
    </xdr:from>
    <xdr:to>
      <xdr:col>3</xdr:col>
      <xdr:colOff>57150</xdr:colOff>
      <xdr:row>4</xdr:row>
      <xdr:rowOff>104775</xdr:rowOff>
    </xdr:to>
    <xdr:pic>
      <xdr:nvPicPr>
        <xdr:cNvPr id="2" name="Picture 5" descr="Zillow_50pc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19125"/>
          <a:ext cx="1924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561975</xdr:colOff>
      <xdr:row>118</xdr:row>
      <xdr:rowOff>104775</xdr:rowOff>
    </xdr:from>
    <xdr:to>
      <xdr:col>17</xdr:col>
      <xdr:colOff>504825</xdr:colOff>
      <xdr:row>120</xdr:row>
      <xdr:rowOff>114300</xdr:rowOff>
    </xdr:to>
    <xdr:pic>
      <xdr:nvPicPr>
        <xdr:cNvPr id="3" name="Picture 6" descr="pulsenomics_powered_logo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21575" y="22679025"/>
          <a:ext cx="15335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2</xdr:row>
      <xdr:rowOff>133350</xdr:rowOff>
    </xdr:from>
    <xdr:to>
      <xdr:col>3</xdr:col>
      <xdr:colOff>866775</xdr:colOff>
      <xdr:row>3</xdr:row>
      <xdr:rowOff>104775</xdr:rowOff>
    </xdr:to>
    <xdr:pic>
      <xdr:nvPicPr>
        <xdr:cNvPr id="2088" name="Picture 1" descr="MM_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523875"/>
          <a:ext cx="1314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76200</xdr:colOff>
      <xdr:row>132</xdr:row>
      <xdr:rowOff>19050</xdr:rowOff>
    </xdr:from>
    <xdr:to>
      <xdr:col>16</xdr:col>
      <xdr:colOff>9525</xdr:colOff>
      <xdr:row>155</xdr:row>
      <xdr:rowOff>76200</xdr:rowOff>
    </xdr:to>
    <xdr:graphicFrame macro="">
      <xdr:nvGraphicFramePr>
        <xdr:cNvPr id="2091"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cromarkets.tzo.com:90/xcnetwork/webdav/Main%20folder/HPM/Information%20requests/CSI%20Analytics%20Std%206.30.05%20delive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Housing vs other assets"/>
      <sheetName val="Housing performance"/>
      <sheetName val="HPI comparison"/>
      <sheetName val="MSA correlations"/>
      <sheetName val="MSA returns and volatilities"/>
      <sheetName val="Peak to Trough"/>
      <sheetName val="Supporting sheets follow"/>
      <sheetName val="NAR Data"/>
      <sheetName val="OFHEO data"/>
      <sheetName val="External Data"/>
      <sheetName val="Boston"/>
      <sheetName val="Chicago"/>
      <sheetName val="Denver"/>
      <sheetName val="Las Vegas"/>
      <sheetName val="Los Angeles"/>
      <sheetName val="Miami"/>
      <sheetName val="New York"/>
      <sheetName val="San Diego"/>
      <sheetName val="San francisco"/>
      <sheetName val="Washington DC"/>
      <sheetName val="Bond Index"/>
      <sheetName val="S&amp;P 500"/>
      <sheetName val="Composite index"/>
      <sheetName val="5-yr returns"/>
      <sheetName val="US level indexes"/>
      <sheetName val="Asset class graph"/>
      <sheetName val="rank and percentile"/>
    </sheetNames>
    <sheetDataSet>
      <sheetData sheetId="0"/>
      <sheetData sheetId="1"/>
      <sheetData sheetId="2"/>
      <sheetData sheetId="3"/>
      <sheetData sheetId="4"/>
      <sheetData sheetId="5"/>
      <sheetData sheetId="6"/>
      <sheetData sheetId="7"/>
      <sheetData sheetId="8"/>
      <sheetData sheetId="9"/>
      <sheetData sheetId="10"/>
      <sheetData sheetId="11">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v>5.5888219567635539E-2</v>
          </cell>
        </row>
        <row r="15">
          <cell r="F15">
            <v>9.286561773485319E-2</v>
          </cell>
        </row>
        <row r="16">
          <cell r="F16">
            <v>0.13973189474966999</v>
          </cell>
        </row>
        <row r="17">
          <cell r="F17">
            <v>0.15861410660470115</v>
          </cell>
        </row>
        <row r="18">
          <cell r="F18">
            <v>0.18220901388685254</v>
          </cell>
        </row>
        <row r="19">
          <cell r="F19">
            <v>0.19280886010033424</v>
          </cell>
        </row>
        <row r="20">
          <cell r="F20">
            <v>0.2051949734364682</v>
          </cell>
        </row>
        <row r="21">
          <cell r="F21">
            <v>0.2098696669747474</v>
          </cell>
        </row>
        <row r="22">
          <cell r="F22">
            <v>0.24065947858000847</v>
          </cell>
          <cell r="G22" t="str">
            <v/>
          </cell>
        </row>
        <row r="23">
          <cell r="F23">
            <v>0.26628840292362538</v>
          </cell>
          <cell r="G23" t="str">
            <v/>
          </cell>
        </row>
        <row r="24">
          <cell r="F24">
            <v>0.29863508447097814</v>
          </cell>
          <cell r="G24" t="str">
            <v/>
          </cell>
        </row>
        <row r="25">
          <cell r="F25">
            <v>0.32125392532787644</v>
          </cell>
          <cell r="G25" t="str">
            <v/>
          </cell>
        </row>
        <row r="26">
          <cell r="F26">
            <v>0.30233857194795971</v>
          </cell>
          <cell r="G26" t="str">
            <v/>
          </cell>
        </row>
        <row r="27">
          <cell r="F27">
            <v>0.26703454122696924</v>
          </cell>
          <cell r="G27" t="str">
            <v/>
          </cell>
        </row>
        <row r="28">
          <cell r="F28">
            <v>0.2189226004290703</v>
          </cell>
          <cell r="G28" t="str">
            <v/>
          </cell>
        </row>
        <row r="29">
          <cell r="F29">
            <v>0.17472217159444883</v>
          </cell>
          <cell r="G29" t="str">
            <v/>
          </cell>
        </row>
        <row r="30">
          <cell r="F30">
            <v>0.13826107607238769</v>
          </cell>
          <cell r="G30">
            <v>0.919356360054844</v>
          </cell>
        </row>
        <row r="31">
          <cell r="F31">
            <v>0.11506264388501547</v>
          </cell>
          <cell r="G31">
            <v>0.93406006587079737</v>
          </cell>
        </row>
        <row r="32">
          <cell r="F32">
            <v>8.3894896087811394E-2</v>
          </cell>
          <cell r="G32">
            <v>0.94637944917399786</v>
          </cell>
        </row>
        <row r="33">
          <cell r="F33">
            <v>6.7902515291583448E-2</v>
          </cell>
          <cell r="G33">
            <v>0.93236238579335706</v>
          </cell>
        </row>
        <row r="34">
          <cell r="F34">
            <v>5.9820332228842275E-2</v>
          </cell>
          <cell r="G34">
            <v>0.92328847271605052</v>
          </cell>
        </row>
        <row r="35">
          <cell r="F35">
            <v>3.6602578977547054E-2</v>
          </cell>
          <cell r="G35">
            <v>0.87779702711349117</v>
          </cell>
        </row>
        <row r="36">
          <cell r="F36">
            <v>2.7514963285269367E-2</v>
          </cell>
          <cell r="G36">
            <v>0.83416251770959726</v>
          </cell>
        </row>
        <row r="37">
          <cell r="F37">
            <v>1.8977412470121274E-2</v>
          </cell>
          <cell r="G37">
            <v>0.79272569165877727</v>
          </cell>
        </row>
        <row r="38">
          <cell r="F38">
            <v>1.0272920708191684E-2</v>
          </cell>
          <cell r="G38">
            <v>0.75135237953738976</v>
          </cell>
        </row>
        <row r="39">
          <cell r="F39">
            <v>7.6346296857947391E-3</v>
          </cell>
          <cell r="G39">
            <v>0.69262279669895177</v>
          </cell>
        </row>
        <row r="40">
          <cell r="F40">
            <v>-1.1548684784782208E-2</v>
          </cell>
          <cell r="G40">
            <v>0.61741885948834685</v>
          </cell>
        </row>
        <row r="41">
          <cell r="F41">
            <v>-2.7183552554202774E-2</v>
          </cell>
          <cell r="G41">
            <v>0.55567247212982729</v>
          </cell>
        </row>
        <row r="42">
          <cell r="F42">
            <v>-3.3745947404487851E-2</v>
          </cell>
          <cell r="G42">
            <v>0.4769469535528934</v>
          </cell>
        </row>
        <row r="43">
          <cell r="F43">
            <v>-5.0424071045916369E-2</v>
          </cell>
          <cell r="G43">
            <v>0.37591032272941005</v>
          </cell>
        </row>
        <row r="44">
          <cell r="F44">
            <v>-6.7146635963190052E-2</v>
          </cell>
          <cell r="G44">
            <v>0.25163713905417873</v>
          </cell>
        </row>
        <row r="45">
          <cell r="F45">
            <v>-9.8733566343361279E-2</v>
          </cell>
          <cell r="G45">
            <v>0.13568498045858954</v>
          </cell>
        </row>
        <row r="46">
          <cell r="F46">
            <v>-0.1228411109563545</v>
          </cell>
          <cell r="G46">
            <v>5.1767270648579333E-2</v>
          </cell>
        </row>
        <row r="47">
          <cell r="F47">
            <v>-9.5737798457772846E-2</v>
          </cell>
          <cell r="G47">
            <v>1.3137983044668112E-2</v>
          </cell>
        </row>
        <row r="48">
          <cell r="F48">
            <v>-5.8571042977246829E-2</v>
          </cell>
          <cell r="G48">
            <v>-2.5856504352138345E-2</v>
          </cell>
        </row>
        <row r="49">
          <cell r="F49">
            <v>-1.5930604410966272E-2</v>
          </cell>
          <cell r="G49">
            <v>-5.4967795546825564E-2</v>
          </cell>
        </row>
        <row r="50">
          <cell r="F50">
            <v>9.1169603133245854E-3</v>
          </cell>
          <cell r="G50">
            <v>-7.7376845110483677E-2</v>
          </cell>
        </row>
        <row r="51">
          <cell r="F51">
            <v>2.3696369713605347E-2</v>
          </cell>
          <cell r="G51">
            <v>-7.8228291126741858E-2</v>
          </cell>
        </row>
        <row r="52">
          <cell r="F52">
            <v>4.9272216145028027E-3</v>
          </cell>
          <cell r="G52">
            <v>-0.10482417882544688</v>
          </cell>
        </row>
        <row r="53">
          <cell r="F53">
            <v>9.1985870648542307E-3</v>
          </cell>
          <cell r="G53">
            <v>-0.11367172377355468</v>
          </cell>
        </row>
        <row r="54">
          <cell r="F54">
            <v>2.7012264521167176E-2</v>
          </cell>
          <cell r="G54">
            <v>-0.11018491281815862</v>
          </cell>
        </row>
        <row r="55">
          <cell r="F55">
            <v>1.3689769989170845E-2</v>
          </cell>
          <cell r="G55">
            <v>-0.10114110011511804</v>
          </cell>
        </row>
        <row r="56">
          <cell r="F56">
            <v>3.5553448383661028E-2</v>
          </cell>
          <cell r="G56">
            <v>-9.6785693727055228E-2</v>
          </cell>
        </row>
        <row r="57">
          <cell r="F57">
            <v>1.7704843930217089E-2</v>
          </cell>
          <cell r="G57">
            <v>-0.11494429231345892</v>
          </cell>
        </row>
        <row r="58">
          <cell r="F58">
            <v>1.2793985879252429E-2</v>
          </cell>
          <cell r="G58">
            <v>-0.10766384764709787</v>
          </cell>
        </row>
        <row r="59">
          <cell r="F59">
            <v>2.7398974188114347E-2</v>
          </cell>
          <cell r="G59">
            <v>-8.1376755612798557E-2</v>
          </cell>
        </row>
        <row r="60">
          <cell r="F60">
            <v>2.105041460755968E-2</v>
          </cell>
          <cell r="G60">
            <v>-6.4186594334713284E-2</v>
          </cell>
        </row>
        <row r="61">
          <cell r="F61">
            <v>3.0069808570104942E-2</v>
          </cell>
          <cell r="G61">
            <v>-5.7690931189151272E-2</v>
          </cell>
        </row>
        <row r="62">
          <cell r="F62">
            <v>3.1573147060092843E-2</v>
          </cell>
          <cell r="G62">
            <v>-4.234475318251734E-2</v>
          </cell>
        </row>
        <row r="63">
          <cell r="F63">
            <v>1.356336136107078E-2</v>
          </cell>
          <cell r="G63">
            <v>-1.7389323205811383E-2</v>
          </cell>
        </row>
        <row r="64">
          <cell r="F64">
            <v>1.2587578790267352E-2</v>
          </cell>
          <cell r="G64">
            <v>1.5547620418744084E-2</v>
          </cell>
        </row>
        <row r="65">
          <cell r="F65">
            <v>1.8291896045323993E-2</v>
          </cell>
          <cell r="G65">
            <v>5.9334531199534073E-2</v>
          </cell>
        </row>
        <row r="66">
          <cell r="F66">
            <v>2.5034897731203869E-2</v>
          </cell>
          <cell r="G66">
            <v>0.10553125550504094</v>
          </cell>
        </row>
        <row r="67">
          <cell r="F67">
            <v>3.407461182386929E-2</v>
          </cell>
          <cell r="G67">
            <v>0.11242308707583074</v>
          </cell>
        </row>
        <row r="68">
          <cell r="F68">
            <v>3.8712752870199353E-2</v>
          </cell>
          <cell r="G68">
            <v>0.11283141626619023</v>
          </cell>
        </row>
        <row r="69">
          <cell r="F69">
            <v>4.4787705060639643E-2</v>
          </cell>
          <cell r="G69">
            <v>0.12005284067113987</v>
          </cell>
        </row>
        <row r="70">
          <cell r="F70">
            <v>4.4931432761242826E-2</v>
          </cell>
          <cell r="G70">
            <v>0.14134572795295913</v>
          </cell>
        </row>
        <row r="71">
          <cell r="F71">
            <v>4.8835373147942882E-2</v>
          </cell>
          <cell r="G71">
            <v>0.13756209051016799</v>
          </cell>
        </row>
        <row r="72">
          <cell r="F72">
            <v>5.0577702137574954E-2</v>
          </cell>
          <cell r="G72">
            <v>0.15848189678926228</v>
          </cell>
        </row>
        <row r="73">
          <cell r="F73">
            <v>5.9335569486683969E-2</v>
          </cell>
          <cell r="G73">
            <v>0.17018982309296971</v>
          </cell>
        </row>
        <row r="74">
          <cell r="F74">
            <v>7.1376069299791414E-2</v>
          </cell>
          <cell r="G74">
            <v>0.18570953273158333</v>
          </cell>
        </row>
        <row r="75">
          <cell r="F75">
            <v>7.9307186961312767E-2</v>
          </cell>
          <cell r="G75">
            <v>0.2031795074823099</v>
          </cell>
        </row>
        <row r="76">
          <cell r="F76">
            <v>9.3610040029641559E-2</v>
          </cell>
          <cell r="G76">
            <v>0.21653848843524301</v>
          </cell>
        </row>
        <row r="77">
          <cell r="F77">
            <v>9.3835762968465256E-2</v>
          </cell>
          <cell r="G77">
            <v>0.24632074213121774</v>
          </cell>
        </row>
        <row r="78">
          <cell r="F78">
            <v>9.7433131051088875E-2</v>
          </cell>
          <cell r="G78">
            <v>0.27034867790341977</v>
          </cell>
        </row>
        <row r="79">
          <cell r="F79">
            <v>9.8007453295365088E-2</v>
          </cell>
          <cell r="G79">
            <v>0.27378798658956083</v>
          </cell>
        </row>
        <row r="80">
          <cell r="F80">
            <v>0.11025648627003301</v>
          </cell>
          <cell r="G80">
            <v>0.30574456009771617</v>
          </cell>
        </row>
        <row r="81">
          <cell r="F81">
            <v>0.1223451398329433</v>
          </cell>
          <cell r="G81">
            <v>0.33859607339405612</v>
          </cell>
        </row>
        <row r="82">
          <cell r="F82">
            <v>0.12047415346787443</v>
          </cell>
          <cell r="G82">
            <v>0.35924968431120152</v>
          </cell>
        </row>
        <row r="83">
          <cell r="F83">
            <v>0.14008172267001243</v>
          </cell>
          <cell r="G83">
            <v>0.40030634789850239</v>
          </cell>
        </row>
        <row r="84">
          <cell r="F84">
            <v>0.13126103792819954</v>
          </cell>
          <cell r="G84">
            <v>0.42441801923564831</v>
          </cell>
        </row>
        <row r="85">
          <cell r="F85">
            <v>0.14836372812288709</v>
          </cell>
          <cell r="G85">
            <v>0.46866790547161935</v>
          </cell>
        </row>
        <row r="86">
          <cell r="F86">
            <v>0.15982029144744109</v>
          </cell>
          <cell r="G86">
            <v>0.49403507802743868</v>
          </cell>
        </row>
        <row r="87">
          <cell r="F87">
            <v>0.1422855154259185</v>
          </cell>
          <cell r="G87">
            <v>0.50851725150055171</v>
          </cell>
        </row>
        <row r="88">
          <cell r="F88">
            <v>0.13961567332285985</v>
          </cell>
          <cell r="G88">
            <v>0.52532093968830873</v>
          </cell>
        </row>
        <row r="89">
          <cell r="F89">
            <v>0.11484755535905784</v>
          </cell>
          <cell r="G89">
            <v>0.53872775577003751</v>
          </cell>
        </row>
        <row r="90">
          <cell r="F90">
            <v>9.288206210831304E-2</v>
          </cell>
          <cell r="G90">
            <v>0.54198570737450891</v>
          </cell>
        </row>
        <row r="91">
          <cell r="F91">
            <v>0.10922741779997963</v>
          </cell>
          <cell r="G91">
            <v>0.56890929615258845</v>
          </cell>
        </row>
        <row r="92">
          <cell r="F92">
            <v>0.11849441378384214</v>
          </cell>
          <cell r="G92">
            <v>0.59323765133457607</v>
          </cell>
        </row>
        <row r="93">
          <cell r="F93">
            <v>0.1223369517181709</v>
          </cell>
          <cell r="G93">
            <v>0.60172913800152439</v>
          </cell>
        </row>
        <row r="94">
          <cell r="F94">
            <v>0.12381443259651742</v>
          </cell>
          <cell r="G94">
            <v>0.59442407067123504</v>
          </cell>
        </row>
        <row r="95">
          <cell r="F95">
            <v>9.3147297337325644E-2</v>
          </cell>
          <cell r="G95">
            <v>0.58274940652860141</v>
          </cell>
        </row>
        <row r="96">
          <cell r="F96">
            <v>7.350578015672117E-2</v>
          </cell>
          <cell r="G96">
            <v>0.57313339146165543</v>
          </cell>
        </row>
        <row r="97">
          <cell r="F97">
            <v>7.7071508993305615E-2</v>
          </cell>
          <cell r="G97">
            <v>0.58496488402636482</v>
          </cell>
        </row>
        <row r="98">
          <cell r="F98">
            <v>8.2299497452887185E-2</v>
          </cell>
          <cell r="G98">
            <v>0.5792904370730334</v>
          </cell>
        </row>
        <row r="99">
          <cell r="F99">
            <v>9.4886130123580145E-2</v>
          </cell>
          <cell r="G99">
            <v>0.57962808335681637</v>
          </cell>
        </row>
        <row r="100">
          <cell r="F100">
            <v>9.2791645874702441E-2</v>
          </cell>
          <cell r="G100">
            <v>0.55566855106632496</v>
          </cell>
        </row>
        <row r="101">
          <cell r="F101">
            <v>8.8978913285940306E-2</v>
          </cell>
          <cell r="G101">
            <v>0.55159865747936188</v>
          </cell>
        </row>
        <row r="102">
          <cell r="F102">
            <v>8.9594100488103054E-2</v>
          </cell>
          <cell r="G102">
            <v>0.54841038409326193</v>
          </cell>
        </row>
      </sheetData>
      <sheetData sheetId="12">
        <row r="6">
          <cell r="F6">
            <v>1.0730602345086925E-2</v>
          </cell>
        </row>
        <row r="7">
          <cell r="F7">
            <v>5.3816070778104082E-2</v>
          </cell>
        </row>
        <row r="8">
          <cell r="F8">
            <v>2.97820715596949E-3</v>
          </cell>
        </row>
        <row r="9">
          <cell r="F9">
            <v>-1.3497100172893892E-3</v>
          </cell>
        </row>
        <row r="10">
          <cell r="F10">
            <v>3.39015516756812E-2</v>
          </cell>
        </row>
        <row r="11">
          <cell r="F11">
            <v>-1.0157799181744189E-2</v>
          </cell>
        </row>
        <row r="12">
          <cell r="F12">
            <v>1.3508039336159251E-3</v>
          </cell>
        </row>
        <row r="13">
          <cell r="F13">
            <v>2.3228917885157921E-2</v>
          </cell>
        </row>
        <row r="14">
          <cell r="F14">
            <v>1.3140793561058328E-2</v>
          </cell>
        </row>
        <row r="15">
          <cell r="F15">
            <v>5.4378267661110799E-2</v>
          </cell>
        </row>
        <row r="16">
          <cell r="F16">
            <v>7.7630763226503738E-2</v>
          </cell>
        </row>
        <row r="17">
          <cell r="F17">
            <v>4.9430911981716494E-2</v>
          </cell>
        </row>
        <row r="18">
          <cell r="F18">
            <v>6.0040823732532909E-2</v>
          </cell>
        </row>
        <row r="19">
          <cell r="F19">
            <v>5.4468908361437224E-2</v>
          </cell>
        </row>
        <row r="20">
          <cell r="F20">
            <v>4.230977056990097E-2</v>
          </cell>
        </row>
        <row r="21">
          <cell r="F21">
            <v>4.7581314284638535E-2</v>
          </cell>
        </row>
        <row r="22">
          <cell r="F22">
            <v>4.5893939546200094E-2</v>
          </cell>
          <cell r="G22">
            <v>0.16370771086055974</v>
          </cell>
        </row>
        <row r="23">
          <cell r="F23">
            <v>4.5226737213493302E-2</v>
          </cell>
          <cell r="G23">
            <v>0.19773218483240099</v>
          </cell>
        </row>
        <row r="24">
          <cell r="F24">
            <v>6.5122043384081313E-2</v>
          </cell>
          <cell r="G24">
            <v>0.18939158827007124</v>
          </cell>
        </row>
        <row r="25">
          <cell r="F25">
            <v>6.6706827344314018E-2</v>
          </cell>
          <cell r="G25">
            <v>0.18559826147853778</v>
          </cell>
        </row>
        <row r="26">
          <cell r="F26">
            <v>7.7256737023761582E-2</v>
          </cell>
          <cell r="G26">
            <v>0.23023384553923443</v>
          </cell>
        </row>
        <row r="27">
          <cell r="F27">
            <v>9.6523797580032766E-2</v>
          </cell>
          <cell r="G27">
            <v>0.24043991163432987</v>
          </cell>
        </row>
        <row r="28">
          <cell r="F28">
            <v>0.11456193844834181</v>
          </cell>
          <cell r="G28">
            <v>0.30097531956244356</v>
          </cell>
        </row>
        <row r="29">
          <cell r="F29">
            <v>0.12138646405132809</v>
          </cell>
          <cell r="G29">
            <v>0.30833443554715517</v>
          </cell>
        </row>
        <row r="30">
          <cell r="F30">
            <v>0.11177468344026897</v>
          </cell>
          <cell r="G30">
            <v>0.30810697730382203</v>
          </cell>
        </row>
        <row r="31">
          <cell r="F31">
            <v>0.12947151041592997</v>
          </cell>
          <cell r="G31">
            <v>0.38006922123200398</v>
          </cell>
        </row>
        <row r="32">
          <cell r="F32">
            <v>0.11194145475424726</v>
          </cell>
          <cell r="G32">
            <v>0.4115659703830748</v>
          </cell>
        </row>
        <row r="33">
          <cell r="F33">
            <v>0.11409385049247983</v>
          </cell>
          <cell r="G33">
            <v>0.39919936815447715</v>
          </cell>
        </row>
        <row r="34">
          <cell r="F34">
            <v>0.11397416678570416</v>
          </cell>
          <cell r="G34">
            <v>0.40894035052846772</v>
          </cell>
        </row>
        <row r="35">
          <cell r="F35">
            <v>0.10208490131218612</v>
          </cell>
          <cell r="G35">
            <v>0.42777585488307918</v>
          </cell>
        </row>
        <row r="36">
          <cell r="F36">
            <v>0.10308601681296264</v>
          </cell>
          <cell r="G36">
            <v>0.43702122396953386</v>
          </cell>
        </row>
        <row r="37">
          <cell r="F37">
            <v>9.7593175699374021E-2</v>
          </cell>
          <cell r="G37">
            <v>0.44736163187213474</v>
          </cell>
        </row>
        <row r="38">
          <cell r="F38">
            <v>9.5704330611524488E-2</v>
          </cell>
          <cell r="G38">
            <v>0.44460385740745928</v>
          </cell>
        </row>
        <row r="39">
          <cell r="F39">
            <v>9.2924516802670096E-2</v>
          </cell>
          <cell r="G39">
            <v>0.4662314633243122</v>
          </cell>
        </row>
        <row r="40">
          <cell r="F40">
            <v>8.0427435235323835E-2</v>
          </cell>
          <cell r="G40">
            <v>0.47513888863495674</v>
          </cell>
        </row>
        <row r="41">
          <cell r="F41">
            <v>9.7395686295346104E-2</v>
          </cell>
          <cell r="G41">
            <v>0.49717600388284239</v>
          </cell>
        </row>
        <row r="42">
          <cell r="F42">
            <v>8.5604860776710465E-2</v>
          </cell>
          <cell r="G42">
            <v>0.48431477863796957</v>
          </cell>
        </row>
        <row r="43">
          <cell r="F43">
            <v>6.3404091066959364E-2</v>
          </cell>
          <cell r="G43">
            <v>0.48440881717777828</v>
          </cell>
        </row>
        <row r="44">
          <cell r="F44">
            <v>4.8818525320329348E-2</v>
          </cell>
          <cell r="G44">
            <v>0.45883537057120494</v>
          </cell>
        </row>
        <row r="45">
          <cell r="F45">
            <v>2.3896343636912433E-2</v>
          </cell>
          <cell r="G45">
            <v>0.45436552017544057</v>
          </cell>
        </row>
        <row r="46">
          <cell r="F46">
            <v>2.0905686909435905E-2</v>
          </cell>
          <cell r="G46">
            <v>0.42796372852364378</v>
          </cell>
        </row>
        <row r="47">
          <cell r="F47">
            <v>1.7998236122616609E-2</v>
          </cell>
          <cell r="G47">
            <v>0.40588325572036205</v>
          </cell>
        </row>
        <row r="48">
          <cell r="F48">
            <v>2.5480868994282407E-2</v>
          </cell>
          <cell r="G48">
            <v>0.36975430111714563</v>
          </cell>
        </row>
        <row r="49">
          <cell r="F49">
            <v>3.5630733824594578E-2</v>
          </cell>
          <cell r="G49">
            <v>0.36860978994870697</v>
          </cell>
        </row>
        <row r="50">
          <cell r="F50">
            <v>3.5086433479561682E-2</v>
          </cell>
          <cell r="G50">
            <v>0.35127547856293645</v>
          </cell>
        </row>
        <row r="51">
          <cell r="F51">
            <v>3.4379883930664254E-2</v>
          </cell>
          <cell r="G51">
            <v>0.31079162923509634</v>
          </cell>
        </row>
        <row r="52">
          <cell r="F52">
            <v>3.1433297461247435E-2</v>
          </cell>
          <cell r="G52">
            <v>0.28924614382414593</v>
          </cell>
        </row>
        <row r="53">
          <cell r="F53">
            <v>3.1615710748721756E-2</v>
          </cell>
          <cell r="G53">
            <v>0.28613165020494885</v>
          </cell>
        </row>
        <row r="54">
          <cell r="F54">
            <v>3.548282463343097E-2</v>
          </cell>
          <cell r="G54">
            <v>0.27278413641066335</v>
          </cell>
        </row>
        <row r="55">
          <cell r="F55">
            <v>4.0762749463833958E-2</v>
          </cell>
          <cell r="G55">
            <v>0.24946947738674408</v>
          </cell>
        </row>
        <row r="56">
          <cell r="F56">
            <v>4.6203336379609418E-2</v>
          </cell>
          <cell r="G56">
            <v>0.23236346339079267</v>
          </cell>
        </row>
        <row r="57">
          <cell r="F57">
            <v>4.7655885059545711E-2</v>
          </cell>
          <cell r="G57">
            <v>0.23619435956512039</v>
          </cell>
        </row>
        <row r="58">
          <cell r="F58">
            <v>4.6315920525863856E-2</v>
          </cell>
          <cell r="G58">
            <v>0.22339572632500257</v>
          </cell>
        </row>
        <row r="59">
          <cell r="F59">
            <v>4.5361828978605363E-2</v>
          </cell>
          <cell r="G59">
            <v>0.2019067895626793</v>
          </cell>
        </row>
        <row r="60">
          <cell r="F60">
            <v>4.3550425526620903E-2</v>
          </cell>
          <cell r="G60">
            <v>0.19548645368208964</v>
          </cell>
        </row>
        <row r="61">
          <cell r="F61">
            <v>3.8191095704242228E-2</v>
          </cell>
          <cell r="G61">
            <v>0.17698976897401661</v>
          </cell>
        </row>
        <row r="62">
          <cell r="F62">
            <v>3.578664551244673E-2</v>
          </cell>
          <cell r="G62">
            <v>0.17357751106073893</v>
          </cell>
        </row>
        <row r="63">
          <cell r="F63">
            <v>6.2804220966221911E-3</v>
          </cell>
          <cell r="G63">
            <v>0.14478312059234238</v>
          </cell>
        </row>
        <row r="64">
          <cell r="F64">
            <v>2.3598844270536965E-2</v>
          </cell>
          <cell r="G64">
            <v>0.17026677263229706</v>
          </cell>
        </row>
        <row r="65">
          <cell r="F65">
            <v>1.9939032866045998E-2</v>
          </cell>
          <cell r="G65">
            <v>0.17303245820315011</v>
          </cell>
        </row>
        <row r="66">
          <cell r="F66">
            <v>1.160975671655427E-2</v>
          </cell>
          <cell r="G66">
            <v>0.16428158086785746</v>
          </cell>
        </row>
        <row r="67">
          <cell r="F67">
            <v>4.0301358153342348E-2</v>
          </cell>
          <cell r="G67">
            <v>0.16708624262306795</v>
          </cell>
        </row>
        <row r="68">
          <cell r="F68">
            <v>1.1534701882375957E-2</v>
          </cell>
          <cell r="G68">
            <v>0.15632060552039054</v>
          </cell>
        </row>
        <row r="69">
          <cell r="F69">
            <v>1.2366388272152095E-2</v>
          </cell>
          <cell r="G69">
            <v>0.14976811265070766</v>
          </cell>
        </row>
        <row r="70">
          <cell r="F70">
            <v>2.3645134144682469E-2</v>
          </cell>
          <cell r="G70">
            <v>0.15284028153297835</v>
          </cell>
        </row>
        <row r="71">
          <cell r="F71">
            <v>1.8921377390938233E-2</v>
          </cell>
          <cell r="G71">
            <v>0.15162773608334182</v>
          </cell>
        </row>
        <row r="72">
          <cell r="F72">
            <v>2.9588646580362549E-2</v>
          </cell>
          <cell r="G72">
            <v>0.15447595463950567</v>
          </cell>
        </row>
        <row r="73">
          <cell r="F73">
            <v>3.7915387284632368E-2</v>
          </cell>
          <cell r="G73">
            <v>0.15606778918661843</v>
          </cell>
        </row>
        <row r="74">
          <cell r="F74">
            <v>3.9938560725027938E-2</v>
          </cell>
          <cell r="G74">
            <v>0.15729601762457526</v>
          </cell>
        </row>
        <row r="75">
          <cell r="F75">
            <v>5.1414772604052542E-2</v>
          </cell>
          <cell r="G75">
            <v>0.16227975922356042</v>
          </cell>
        </row>
        <row r="76">
          <cell r="F76">
            <v>5.0799600456272881E-2</v>
          </cell>
          <cell r="G76">
            <v>0.15907221871616911</v>
          </cell>
        </row>
        <row r="77">
          <cell r="F77">
            <v>3.3453922396287222E-2</v>
          </cell>
          <cell r="G77">
            <v>0.14186582652336008</v>
          </cell>
        </row>
        <row r="78">
          <cell r="F78">
            <v>4.1981200526379776E-2</v>
          </cell>
          <cell r="G78">
            <v>0.15296129762509125</v>
          </cell>
        </row>
        <row r="79">
          <cell r="F79">
            <v>5.6926371191911553E-2</v>
          </cell>
          <cell r="G79">
            <v>0.17384430143686672</v>
          </cell>
        </row>
        <row r="80">
          <cell r="F80">
            <v>6.1150724880608985E-2</v>
          </cell>
          <cell r="G80">
            <v>0.17667251807015716</v>
          </cell>
        </row>
        <row r="81">
          <cell r="F81">
            <v>7.6243517215060008E-2</v>
          </cell>
          <cell r="G81">
            <v>0.17991824803417791</v>
          </cell>
        </row>
        <row r="82">
          <cell r="F82">
            <v>7.8718584711405082E-2</v>
          </cell>
          <cell r="G82">
            <v>0.19589323682404941</v>
          </cell>
        </row>
        <row r="83">
          <cell r="F83">
            <v>8.1702459091900798E-2</v>
          </cell>
          <cell r="G83">
            <v>0.24926633843214524</v>
          </cell>
        </row>
        <row r="84">
          <cell r="F84">
            <v>8.2691715845113409E-2</v>
          </cell>
          <cell r="G84">
            <v>0.23576538964473381</v>
          </cell>
        </row>
        <row r="85">
          <cell r="F85">
            <v>7.6711780419459599E-2</v>
          </cell>
          <cell r="G85">
            <v>0.23669099558759149</v>
          </cell>
        </row>
        <row r="86">
          <cell r="F86">
            <v>7.4086543352698167E-2</v>
          </cell>
          <cell r="G86">
            <v>0.25837002346019333</v>
          </cell>
        </row>
        <row r="87">
          <cell r="F87">
            <v>7.4640879174060704E-2</v>
          </cell>
          <cell r="G87">
            <v>0.28360585945286387</v>
          </cell>
        </row>
        <row r="88">
          <cell r="F88">
            <v>8.3785911173699434E-2</v>
          </cell>
          <cell r="G88">
            <v>0.30801659893605721</v>
          </cell>
        </row>
        <row r="89">
          <cell r="F89">
            <v>8.3306063120476101E-2</v>
          </cell>
          <cell r="G89">
            <v>0.30763067043591547</v>
          </cell>
        </row>
        <row r="90">
          <cell r="F90">
            <v>7.2607835798105272E-2</v>
          </cell>
          <cell r="G90">
            <v>0.30733272511361609</v>
          </cell>
        </row>
        <row r="91">
          <cell r="F91">
            <v>6.1386916464552216E-2</v>
          </cell>
          <cell r="G91">
            <v>0.32607139852647771</v>
          </cell>
        </row>
        <row r="92">
          <cell r="F92">
            <v>5.9535366723349713E-2</v>
          </cell>
          <cell r="G92">
            <v>0.33796331907904437</v>
          </cell>
        </row>
        <row r="93">
          <cell r="F93">
            <v>7.6655302090066268E-2</v>
          </cell>
          <cell r="G93">
            <v>0.34637058524134928</v>
          </cell>
        </row>
        <row r="94">
          <cell r="F94">
            <v>8.6874637646988953E-2</v>
          </cell>
          <cell r="G94">
            <v>0.35426880203557742</v>
          </cell>
        </row>
        <row r="95">
          <cell r="F95">
            <v>7.8892214730786628E-2</v>
          </cell>
          <cell r="G95">
            <v>0.35354884065321196</v>
          </cell>
        </row>
        <row r="96">
          <cell r="F96">
            <v>7.6263416066129061E-2</v>
          </cell>
          <cell r="G96">
            <v>0.36342713468890064</v>
          </cell>
        </row>
        <row r="97">
          <cell r="F97">
            <v>8.318846242072149E-2</v>
          </cell>
          <cell r="G97">
            <v>0.39610512526578345</v>
          </cell>
        </row>
        <row r="98">
          <cell r="F98">
            <v>7.4283262443371564E-2</v>
          </cell>
          <cell r="G98">
            <v>0.38657086395256907</v>
          </cell>
        </row>
        <row r="99">
          <cell r="F99">
            <v>8.2118270747793293E-2</v>
          </cell>
          <cell r="G99">
            <v>0.37874074020909365</v>
          </cell>
        </row>
        <row r="100">
          <cell r="F100">
            <v>8.7396900279063133E-2</v>
          </cell>
          <cell r="G100">
            <v>0.38967331008735484</v>
          </cell>
        </row>
        <row r="101">
          <cell r="F101">
            <v>8.2267326750363176E-2</v>
          </cell>
          <cell r="G101">
            <v>0.40212893480108658</v>
          </cell>
        </row>
        <row r="102">
          <cell r="F102">
            <v>9.5410405311800173E-2</v>
          </cell>
          <cell r="G102">
            <v>0.40326268455296427</v>
          </cell>
        </row>
      </sheetData>
      <sheetData sheetId="13">
        <row r="6">
          <cell r="F6">
            <v>8.6120711313550272E-2</v>
          </cell>
        </row>
        <row r="7">
          <cell r="F7">
            <v>9.2078078913196804E-2</v>
          </cell>
        </row>
        <row r="8">
          <cell r="F8">
            <v>9.4551413305398929E-2</v>
          </cell>
        </row>
        <row r="9">
          <cell r="F9">
            <v>9.1929656830049597E-2</v>
          </cell>
        </row>
        <row r="10">
          <cell r="F10">
            <v>8.6422342514083025E-2</v>
          </cell>
        </row>
        <row r="11">
          <cell r="F11">
            <v>8.1844370838155378E-2</v>
          </cell>
        </row>
        <row r="12">
          <cell r="F12">
            <v>5.3005122669363081E-2</v>
          </cell>
        </row>
        <row r="13">
          <cell r="F13">
            <v>2.4666802475385906E-2</v>
          </cell>
        </row>
        <row r="14">
          <cell r="F14">
            <v>1.2879280644569856E-2</v>
          </cell>
        </row>
        <row r="15">
          <cell r="F15">
            <v>-8.2321469971060354E-4</v>
          </cell>
        </row>
        <row r="16">
          <cell r="F16">
            <v>5.7424275928490793E-3</v>
          </cell>
        </row>
        <row r="17">
          <cell r="F17">
            <v>6.9959133068234593E-3</v>
          </cell>
        </row>
        <row r="18">
          <cell r="F18">
            <v>6.5830313851860398E-3</v>
          </cell>
        </row>
        <row r="19">
          <cell r="F19">
            <v>6.5668202329007578E-3</v>
          </cell>
        </row>
        <row r="20">
          <cell r="F20">
            <v>5.5062849430216349E-3</v>
          </cell>
        </row>
        <row r="21">
          <cell r="F21">
            <v>-1.2310219035099902E-3</v>
          </cell>
        </row>
        <row r="22">
          <cell r="F22">
            <v>1.8436961076330879E-3</v>
          </cell>
          <cell r="G22">
            <v>0.19384906196502197</v>
          </cell>
        </row>
        <row r="23">
          <cell r="F23">
            <v>1.8391749334673159E-3</v>
          </cell>
          <cell r="G23">
            <v>0.18150523021800963</v>
          </cell>
        </row>
        <row r="24">
          <cell r="F24">
            <v>-8.7836332267878323E-3</v>
          </cell>
          <cell r="G24">
            <v>0.15002161528384497</v>
          </cell>
        </row>
        <row r="25">
          <cell r="F25">
            <v>-7.8318619614586738E-3</v>
          </cell>
          <cell r="G25">
            <v>0.11452948874729053</v>
          </cell>
        </row>
        <row r="26">
          <cell r="F26">
            <v>-2.1515103799415694E-2</v>
          </cell>
          <cell r="G26">
            <v>8.6213246852056183E-2</v>
          </cell>
        </row>
        <row r="27">
          <cell r="F27">
            <v>-1.067333613564188E-2</v>
          </cell>
          <cell r="G27">
            <v>7.875381516917096E-2</v>
          </cell>
        </row>
        <row r="28">
          <cell r="F28">
            <v>-7.6202613621684295E-3</v>
          </cell>
          <cell r="G28">
            <v>4.7849940616277668E-2</v>
          </cell>
        </row>
        <row r="29">
          <cell r="F29">
            <v>-7.4766703430201396E-3</v>
          </cell>
          <cell r="G29">
            <v>1.5123161574220828E-2</v>
          </cell>
        </row>
        <row r="30">
          <cell r="F30">
            <v>-7.3460294669520712E-3</v>
          </cell>
          <cell r="G30">
            <v>-7.5551251289788469E-3</v>
          </cell>
        </row>
        <row r="31">
          <cell r="F31">
            <v>-3.9284657159780832E-3</v>
          </cell>
          <cell r="G31">
            <v>-7.0190213849625266E-3</v>
          </cell>
        </row>
        <row r="32">
          <cell r="F32">
            <v>-1.8623906055610271E-3</v>
          </cell>
          <cell r="G32">
            <v>-7.0175726586464227E-3</v>
          </cell>
        </row>
        <row r="33">
          <cell r="F33">
            <v>-1.491154375521085E-2</v>
          </cell>
          <cell r="G33">
            <v>-2.4455184656376035E-2</v>
          </cell>
        </row>
        <row r="34">
          <cell r="F34">
            <v>-1.8282822178577112E-2</v>
          </cell>
          <cell r="G34">
            <v>-3.8717227952125711E-2</v>
          </cell>
        </row>
        <row r="35">
          <cell r="F35">
            <v>-2.0722876574558815E-2</v>
          </cell>
          <cell r="G35">
            <v>-2.6918683259810647E-2</v>
          </cell>
        </row>
        <row r="36">
          <cell r="F36">
            <v>-2.3047322249801851E-2</v>
          </cell>
          <cell r="G36">
            <v>-3.5807322501297353E-2</v>
          </cell>
        </row>
        <row r="37">
          <cell r="F37">
            <v>-1.6211959165451147E-2</v>
          </cell>
          <cell r="G37">
            <v>-4.766305712865062E-2</v>
          </cell>
        </row>
        <row r="38">
          <cell r="F38">
            <v>-8.8353122969563342E-3</v>
          </cell>
          <cell r="G38">
            <v>-5.4135571634268118E-2</v>
          </cell>
        </row>
        <row r="39">
          <cell r="F39">
            <v>-5.0890695074712932E-3</v>
          </cell>
          <cell r="G39">
            <v>-3.857457300018273E-2</v>
          </cell>
        </row>
        <row r="40">
          <cell r="F40">
            <v>-3.8224722694704051E-3</v>
          </cell>
          <cell r="G40">
            <v>-4.513607971378944E-2</v>
          </cell>
        </row>
        <row r="41">
          <cell r="F41">
            <v>-5.6070882291885081E-3</v>
          </cell>
          <cell r="G41">
            <v>-5.2039123454329192E-2</v>
          </cell>
        </row>
        <row r="42">
          <cell r="F42">
            <v>7.1174677688639549E-3</v>
          </cell>
          <cell r="G42">
            <v>-4.886179997303728E-2</v>
          </cell>
        </row>
        <row r="43">
          <cell r="F43">
            <v>2.58119460820301E-2</v>
          </cell>
          <cell r="G43">
            <v>-1.4601801851620067E-2</v>
          </cell>
        </row>
        <row r="44">
          <cell r="F44">
            <v>2.6040950708871389E-2</v>
          </cell>
          <cell r="G44">
            <v>-1.0311495778130182E-2</v>
          </cell>
        </row>
        <row r="45">
          <cell r="F45">
            <v>3.1924396546562081E-2</v>
          </cell>
          <cell r="G45">
            <v>-1.2282864946308635E-2</v>
          </cell>
        </row>
        <row r="46">
          <cell r="F46">
            <v>3.1728549820175769E-2</v>
          </cell>
          <cell r="G46">
            <v>4.3818536465542899E-3</v>
          </cell>
        </row>
        <row r="47">
          <cell r="F47">
            <v>2.2937724880131939E-2</v>
          </cell>
          <cell r="G47">
            <v>1.9009259164153823E-2</v>
          </cell>
        </row>
        <row r="48">
          <cell r="F48">
            <v>3.5434372987876293E-2</v>
          </cell>
          <cell r="G48">
            <v>3.2743138571914403E-2</v>
          </cell>
        </row>
        <row r="49">
          <cell r="F49">
            <v>4.9049471819463224E-2</v>
          </cell>
          <cell r="G49">
            <v>4.4243277216174839E-2</v>
          </cell>
        </row>
        <row r="50">
          <cell r="F50">
            <v>6.3718384792758806E-2</v>
          </cell>
          <cell r="G50">
            <v>7.544626790626513E-2</v>
          </cell>
        </row>
        <row r="51">
          <cell r="F51">
            <v>7.0732600447181174E-2</v>
          </cell>
          <cell r="G51">
            <v>9.367032532731312E-2</v>
          </cell>
        </row>
        <row r="52">
          <cell r="F52">
            <v>7.5693064056770953E-2</v>
          </cell>
          <cell r="G52">
            <v>0.11029859323424662</v>
          </cell>
        </row>
        <row r="53">
          <cell r="F53">
            <v>7.9889279316606568E-2</v>
          </cell>
          <cell r="G53">
            <v>0.13904410028799227</v>
          </cell>
        </row>
        <row r="54">
          <cell r="F54">
            <v>8.5333209870736282E-2</v>
          </cell>
          <cell r="G54">
            <v>0.17906229995557849</v>
          </cell>
        </row>
        <row r="55">
          <cell r="F55">
            <v>8.3389154656667741E-2</v>
          </cell>
          <cell r="G55">
            <v>0.19778235655853951</v>
          </cell>
        </row>
        <row r="56">
          <cell r="F56">
            <v>9.882837619318334E-2</v>
          </cell>
          <cell r="G56">
            <v>0.23217429167723161</v>
          </cell>
        </row>
        <row r="57">
          <cell r="F57">
            <v>0.11976556147051251</v>
          </cell>
          <cell r="G57">
            <v>0.27502162092395588</v>
          </cell>
        </row>
        <row r="58">
          <cell r="F58">
            <v>0.12352635175460952</v>
          </cell>
          <cell r="G58">
            <v>0.31142396400714445</v>
          </cell>
        </row>
        <row r="59">
          <cell r="F59">
            <v>0.11046720438575312</v>
          </cell>
          <cell r="G59">
            <v>0.31333863045176408</v>
          </cell>
        </row>
        <row r="60">
          <cell r="F60">
            <v>9.4683656453477247E-2</v>
          </cell>
          <cell r="G60">
            <v>0.33068042040017931</v>
          </cell>
        </row>
        <row r="61">
          <cell r="F61">
            <v>7.5635250689213493E-2</v>
          </cell>
          <cell r="G61">
            <v>0.35626395984235798</v>
          </cell>
        </row>
        <row r="62">
          <cell r="F62">
            <v>5.8496206681608418E-2</v>
          </cell>
          <cell r="G62">
            <v>0.36280270291988892</v>
          </cell>
        </row>
        <row r="63">
          <cell r="F63">
            <v>6.6430669289609084E-2</v>
          </cell>
          <cell r="G63">
            <v>0.35395735365934305</v>
          </cell>
        </row>
        <row r="64">
          <cell r="F64">
            <v>6.5378889421108921E-2</v>
          </cell>
          <cell r="G64">
            <v>0.37001835911241676</v>
          </cell>
        </row>
        <row r="65">
          <cell r="F65">
            <v>6.2378079112416433E-2</v>
          </cell>
          <cell r="G65">
            <v>0.38671764240821244</v>
          </cell>
        </row>
        <row r="66">
          <cell r="F66">
            <v>5.7947244045718584E-2</v>
          </cell>
          <cell r="G66">
            <v>0.38902139714543166</v>
          </cell>
        </row>
        <row r="67">
          <cell r="F67">
            <v>5.212906543494681E-2</v>
          </cell>
          <cell r="G67">
            <v>0.38314869421415798</v>
          </cell>
        </row>
        <row r="68">
          <cell r="F68">
            <v>4.192104669847687E-2</v>
          </cell>
          <cell r="G68">
            <v>0.3765050328230175</v>
          </cell>
        </row>
        <row r="69">
          <cell r="F69">
            <v>4.7786869482726139E-2</v>
          </cell>
          <cell r="G69">
            <v>0.38545504007147524</v>
          </cell>
        </row>
        <row r="70">
          <cell r="F70">
            <v>4.7398319347213121E-2</v>
          </cell>
          <cell r="G70">
            <v>0.37270133169988612</v>
          </cell>
        </row>
        <row r="71">
          <cell r="F71">
            <v>5.1251885662726232E-2</v>
          </cell>
          <cell r="G71">
            <v>0.36366797942970314</v>
          </cell>
        </row>
        <row r="72">
          <cell r="F72">
            <v>5.6586141560078081E-2</v>
          </cell>
          <cell r="G72">
            <v>0.35739811032632446</v>
          </cell>
        </row>
        <row r="73">
          <cell r="F73">
            <v>5.8739727563186336E-2</v>
          </cell>
          <cell r="G73">
            <v>0.36430548831805487</v>
          </cell>
        </row>
        <row r="74">
          <cell r="F74">
            <v>6.3351907013964551E-2</v>
          </cell>
          <cell r="G74">
            <v>0.35072002884311426</v>
          </cell>
        </row>
        <row r="75">
          <cell r="F75">
            <v>6.9272577098620697E-2</v>
          </cell>
          <cell r="G75">
            <v>0.34955140187165606</v>
          </cell>
        </row>
        <row r="76">
          <cell r="F76">
            <v>8.883705253737062E-2</v>
          </cell>
          <cell r="G76">
            <v>0.34740678667051172</v>
          </cell>
        </row>
        <row r="77">
          <cell r="F77">
            <v>9.0437750623861904E-2</v>
          </cell>
          <cell r="G77">
            <v>0.33497767747140428</v>
          </cell>
        </row>
        <row r="78">
          <cell r="F78">
            <v>0.11276012658800108</v>
          </cell>
          <cell r="G78">
            <v>0.33995380367650579</v>
          </cell>
        </row>
        <row r="79">
          <cell r="F79">
            <v>0.11804130538656789</v>
          </cell>
          <cell r="G79">
            <v>0.35712550287247069</v>
          </cell>
        </row>
        <row r="80">
          <cell r="F80">
            <v>0.12557509515941209</v>
          </cell>
          <cell r="G80">
            <v>0.37829822537644664</v>
          </cell>
        </row>
        <row r="81">
          <cell r="F81">
            <v>0.12814180722918611</v>
          </cell>
          <cell r="G81">
            <v>0.38748423401137688</v>
          </cell>
        </row>
        <row r="82">
          <cell r="F82">
            <v>0.12081262021674784</v>
          </cell>
          <cell r="G82">
            <v>0.40227021721164524</v>
          </cell>
        </row>
        <row r="83">
          <cell r="F83">
            <v>0.13715372477911122</v>
          </cell>
          <cell r="G83">
            <v>0.42784855836197266</v>
          </cell>
        </row>
        <row r="84">
          <cell r="F84">
            <v>0.13194636750211017</v>
          </cell>
          <cell r="G84">
            <v>0.44486570345744797</v>
          </cell>
        </row>
        <row r="85">
          <cell r="F85">
            <v>0.13947586026764328</v>
          </cell>
          <cell r="G85">
            <v>0.46458201516660363</v>
          </cell>
        </row>
        <row r="86">
          <cell r="F86">
            <v>0.13488048219381821</v>
          </cell>
          <cell r="G86">
            <v>0.47920345535974485</v>
          </cell>
        </row>
        <row r="87">
          <cell r="F87">
            <v>0.12870890053122969</v>
          </cell>
          <cell r="G87">
            <v>0.50442839345825563</v>
          </cell>
        </row>
        <row r="88">
          <cell r="F88">
            <v>0.11056855089767079</v>
          </cell>
          <cell r="G88">
            <v>0.51351320765664177</v>
          </cell>
        </row>
        <row r="89">
          <cell r="F89">
            <v>5.9782729192200713E-2</v>
          </cell>
          <cell r="G89">
            <v>0.47657787487607839</v>
          </cell>
        </row>
        <row r="90">
          <cell r="F90">
            <v>4.8440574933220105E-2</v>
          </cell>
          <cell r="G90">
            <v>0.48024571094575164</v>
          </cell>
        </row>
        <row r="91">
          <cell r="F91">
            <v>2.1683524019348584E-2</v>
          </cell>
          <cell r="G91">
            <v>0.4748600318148779</v>
          </cell>
        </row>
        <row r="92">
          <cell r="F92">
            <v>1.3141437131484064E-2</v>
          </cell>
          <cell r="G92">
            <v>0.47006850322804783</v>
          </cell>
        </row>
        <row r="93">
          <cell r="F93">
            <v>3.5901291506544385E-2</v>
          </cell>
          <cell r="G93">
            <v>0.45373943881943646</v>
          </cell>
        </row>
        <row r="94">
          <cell r="F94">
            <v>2.0761991448429225E-2</v>
          </cell>
          <cell r="G94">
            <v>0.43765579538021632</v>
          </cell>
        </row>
        <row r="95">
          <cell r="F95">
            <v>6.746621810609703E-3</v>
          </cell>
          <cell r="G95">
            <v>0.41233407652686693</v>
          </cell>
        </row>
        <row r="96">
          <cell r="F96">
            <v>8.8803360689242335E-3</v>
          </cell>
          <cell r="G96">
            <v>0.3901117867596014</v>
          </cell>
        </row>
        <row r="97">
          <cell r="F97">
            <v>1.2355307169107594E-2</v>
          </cell>
          <cell r="G97">
            <v>0.37565699536468194</v>
          </cell>
        </row>
        <row r="98">
          <cell r="F98">
            <v>2.1776810232970772E-2</v>
          </cell>
          <cell r="G98">
            <v>0.346672479025186</v>
          </cell>
        </row>
        <row r="99">
          <cell r="F99">
            <v>3.7368208155969952E-2</v>
          </cell>
          <cell r="G99">
            <v>0.33166097929626914</v>
          </cell>
        </row>
        <row r="100">
          <cell r="F100">
            <v>3.7776048647255291E-2</v>
          </cell>
          <cell r="G100">
            <v>0.30231274024744431</v>
          </cell>
        </row>
        <row r="101">
          <cell r="F101">
            <v>4.0038380994297386E-2</v>
          </cell>
          <cell r="G101">
            <v>0.28755356912979319</v>
          </cell>
        </row>
        <row r="102">
          <cell r="F102">
            <v>3.8348857457700801E-2</v>
          </cell>
          <cell r="G102">
            <v>0.26420871626613879</v>
          </cell>
        </row>
      </sheetData>
      <sheetData sheetId="14">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v>-3.7028135360348963E-3</v>
          </cell>
        </row>
        <row r="20">
          <cell r="F20">
            <v>-2.1414768908831098E-2</v>
          </cell>
        </row>
        <row r="21">
          <cell r="F21">
            <v>-9.9858322067035266E-2</v>
          </cell>
        </row>
        <row r="22">
          <cell r="F22">
            <v>-4.9335569146137043E-2</v>
          </cell>
          <cell r="G22" t="str">
            <v/>
          </cell>
        </row>
        <row r="23">
          <cell r="F23">
            <v>-3.8137429149586198E-2</v>
          </cell>
          <cell r="G23" t="str">
            <v/>
          </cell>
        </row>
        <row r="24">
          <cell r="F24">
            <v>-3.6302803457957902E-2</v>
          </cell>
          <cell r="G24" t="str">
            <v/>
          </cell>
        </row>
        <row r="25">
          <cell r="F25">
            <v>1.5183469808577083E-3</v>
          </cell>
          <cell r="G25" t="str">
            <v/>
          </cell>
        </row>
        <row r="26">
          <cell r="F26">
            <v>1.5589792842684509E-2</v>
          </cell>
          <cell r="G26" t="str">
            <v/>
          </cell>
        </row>
        <row r="27">
          <cell r="F27">
            <v>1.2323220063020442E-2</v>
          </cell>
          <cell r="G27" t="str">
            <v/>
          </cell>
        </row>
        <row r="28">
          <cell r="F28">
            <v>3.5665962169120283E-2</v>
          </cell>
          <cell r="G28" t="str">
            <v/>
          </cell>
        </row>
        <row r="29">
          <cell r="F29">
            <v>3.8526712340621883E-2</v>
          </cell>
          <cell r="G29" t="str">
            <v/>
          </cell>
        </row>
        <row r="30">
          <cell r="F30">
            <v>1.8835353321037168E-2</v>
          </cell>
          <cell r="G30" t="str">
            <v/>
          </cell>
        </row>
        <row r="31">
          <cell r="F31">
            <v>5.0349452882844099E-2</v>
          </cell>
          <cell r="G31" t="str">
            <v/>
          </cell>
        </row>
        <row r="32">
          <cell r="F32">
            <v>-2.7938837819286223E-2</v>
          </cell>
          <cell r="G32" t="str">
            <v/>
          </cell>
        </row>
        <row r="33">
          <cell r="F33">
            <v>3.1454656710644659E-2</v>
          </cell>
          <cell r="G33" t="str">
            <v/>
          </cell>
        </row>
        <row r="34">
          <cell r="F34">
            <v>-1.851313646630804E-2</v>
          </cell>
          <cell r="G34" t="str">
            <v/>
          </cell>
        </row>
        <row r="35">
          <cell r="F35">
            <v>2.1640137679025374E-2</v>
          </cell>
          <cell r="G35">
            <v>4.2472567939268992E-2</v>
          </cell>
        </row>
        <row r="36">
          <cell r="F36">
            <v>8.3990660245890386E-2</v>
          </cell>
          <cell r="G36">
            <v>3.4000212228935581E-2</v>
          </cell>
        </row>
        <row r="37">
          <cell r="F37">
            <v>1.8223384140867941E-2</v>
          </cell>
          <cell r="G37">
            <v>-1.0135221894043018E-2</v>
          </cell>
        </row>
        <row r="38">
          <cell r="F38">
            <v>9.5046555555225662E-2</v>
          </cell>
          <cell r="G38">
            <v>6.1622996106502154E-2</v>
          </cell>
        </row>
        <row r="39">
          <cell r="F39">
            <v>7.002934837959271E-2</v>
          </cell>
          <cell r="G39">
            <v>0.11620472985489678</v>
          </cell>
        </row>
        <row r="40">
          <cell r="F40">
            <v>5.3361625230393672E-2</v>
          </cell>
          <cell r="G40">
            <v>0.10877660636816044</v>
          </cell>
        </row>
        <row r="41">
          <cell r="F41">
            <v>0.1113312338756292</v>
          </cell>
          <cell r="G41">
            <v>0.20105433404862139</v>
          </cell>
        </row>
        <row r="42">
          <cell r="F42">
            <v>6.3421008128653991E-2</v>
          </cell>
          <cell r="G42">
            <v>0.17437957338129331</v>
          </cell>
        </row>
        <row r="43">
          <cell r="F43">
            <v>8.7657348661114326E-2</v>
          </cell>
          <cell r="G43">
            <v>0.24199950766559727</v>
          </cell>
        </row>
        <row r="44">
          <cell r="F44">
            <v>0.12112426329981966</v>
          </cell>
          <cell r="G44">
            <v>0.26620367312593779</v>
          </cell>
        </row>
        <row r="45">
          <cell r="F45">
            <v>7.5635585284710691E-2</v>
          </cell>
          <cell r="G45">
            <v>0.27517157235247452</v>
          </cell>
        </row>
        <row r="46">
          <cell r="F46">
            <v>8.974569783060056E-2</v>
          </cell>
          <cell r="G46">
            <v>0.24853547836920928</v>
          </cell>
        </row>
        <row r="47">
          <cell r="F47">
            <v>3.8451388905918912E-2</v>
          </cell>
          <cell r="G47">
            <v>0.26812767650849562</v>
          </cell>
        </row>
        <row r="48">
          <cell r="F48">
            <v>5.6666464233777199E-2</v>
          </cell>
          <cell r="G48">
            <v>0.28720417519059482</v>
          </cell>
        </row>
        <row r="49">
          <cell r="F49">
            <v>1.7261502329882088E-2</v>
          </cell>
          <cell r="G49">
            <v>0.25390636234173475</v>
          </cell>
        </row>
        <row r="50">
          <cell r="F50">
            <v>2.5682200552200603E-2</v>
          </cell>
          <cell r="G50">
            <v>0.25538232560037283</v>
          </cell>
        </row>
        <row r="51">
          <cell r="F51">
            <v>2.6974662490592469E-2</v>
          </cell>
          <cell r="G51">
            <v>0.24475288611624391</v>
          </cell>
        </row>
        <row r="52">
          <cell r="F52">
            <v>-5.3509696665017759E-2</v>
          </cell>
          <cell r="G52">
            <v>0.26163331634486331</v>
          </cell>
        </row>
        <row r="53">
          <cell r="F53">
            <v>-1.8892883004928711E-3</v>
          </cell>
          <cell r="G53">
            <v>0.22056241733059723</v>
          </cell>
        </row>
        <row r="54">
          <cell r="F54">
            <v>-2.0292703267762471E-2</v>
          </cell>
          <cell r="G54">
            <v>0.25360275879891836</v>
          </cell>
        </row>
        <row r="55">
          <cell r="F55">
            <v>-1.8403901681271026E-2</v>
          </cell>
          <cell r="G55">
            <v>0.20470884675594744</v>
          </cell>
        </row>
        <row r="56">
          <cell r="F56">
            <v>4.1003521159788059E-2</v>
          </cell>
          <cell r="G56">
            <v>0.2186461772587609</v>
          </cell>
        </row>
        <row r="57">
          <cell r="F57">
            <v>3.7730989301562295E-2</v>
          </cell>
          <cell r="G57">
            <v>0.24007002249129139</v>
          </cell>
        </row>
        <row r="58">
          <cell r="F58">
            <v>3.3072041060193735E-2</v>
          </cell>
          <cell r="G58">
            <v>0.19162824430388636</v>
          </cell>
        </row>
        <row r="59">
          <cell r="F59">
            <v>6.2512750770101669E-2</v>
          </cell>
          <cell r="G59">
            <v>0.19719224914645633</v>
          </cell>
        </row>
        <row r="60">
          <cell r="F60">
            <v>3.1563389519635117E-2</v>
          </cell>
          <cell r="G60">
            <v>0.19684794154800217</v>
          </cell>
        </row>
        <row r="61">
          <cell r="F61">
            <v>4.1380294390326991E-2</v>
          </cell>
          <cell r="G61">
            <v>0.17011908300598932</v>
          </cell>
        </row>
        <row r="62">
          <cell r="F62">
            <v>3.7502911609409176E-2</v>
          </cell>
          <cell r="G62">
            <v>0.16571014778464166</v>
          </cell>
        </row>
        <row r="63">
          <cell r="F63">
            <v>2.0768451521944831E-2</v>
          </cell>
          <cell r="G63">
            <v>0.13030335200728674</v>
          </cell>
        </row>
        <row r="64">
          <cell r="F64">
            <v>3.0142590360113262E-2</v>
          </cell>
          <cell r="G64">
            <v>0.10586626860829582</v>
          </cell>
        </row>
        <row r="65">
          <cell r="F65">
            <v>1.3651299457937983E-2</v>
          </cell>
          <cell r="G65">
            <v>0.10813479717921651</v>
          </cell>
        </row>
        <row r="66">
          <cell r="F66">
            <v>2.0864107647178505E-2</v>
          </cell>
          <cell r="G66">
            <v>9.6828557601219625E-2</v>
          </cell>
        </row>
        <row r="67">
          <cell r="F67">
            <v>2.6549727843159364E-2</v>
          </cell>
          <cell r="G67">
            <v>0.11840169094452732</v>
          </cell>
        </row>
        <row r="68">
          <cell r="F68">
            <v>1.3559529785632074E-2</v>
          </cell>
          <cell r="G68">
            <v>6.2759334160150726E-2</v>
          </cell>
        </row>
        <row r="69">
          <cell r="F69">
            <v>1.7540313020069288E-2</v>
          </cell>
          <cell r="G69">
            <v>0.1084136078694036</v>
          </cell>
        </row>
        <row r="70">
          <cell r="F70">
            <v>3.0889185758611971E-2</v>
          </cell>
          <cell r="G70">
            <v>0.102035542807631</v>
          </cell>
        </row>
        <row r="71">
          <cell r="F71">
            <v>2.5424627872005608E-2</v>
          </cell>
          <cell r="G71">
            <v>0.11685165632594031</v>
          </cell>
        </row>
        <row r="72">
          <cell r="F72">
            <v>2.3405205715303423E-2</v>
          </cell>
          <cell r="G72">
            <v>0.13967423654047176</v>
          </cell>
        </row>
        <row r="73">
          <cell r="F73">
            <v>3.8864564592135713E-2</v>
          </cell>
          <cell r="G73">
            <v>0.14916746076203199</v>
          </cell>
        </row>
        <row r="74">
          <cell r="F74">
            <v>2.2745649816893643E-2</v>
          </cell>
          <cell r="G74">
            <v>0.14507389589228695</v>
          </cell>
        </row>
        <row r="75">
          <cell r="F75">
            <v>2.4794211163801046E-2</v>
          </cell>
          <cell r="G75">
            <v>0.16004976917101252</v>
          </cell>
        </row>
        <row r="76">
          <cell r="F76">
            <v>3.4164646106174465E-2</v>
          </cell>
          <cell r="G76">
            <v>0.13283536148685823</v>
          </cell>
        </row>
        <row r="77">
          <cell r="F77">
            <v>1.5731387884113018E-2</v>
          </cell>
          <cell r="G77">
            <v>0.12716785934458277</v>
          </cell>
        </row>
        <row r="78">
          <cell r="F78">
            <v>2.5828543576232245E-2</v>
          </cell>
          <cell r="G78">
            <v>0.13783039840832551</v>
          </cell>
        </row>
        <row r="79">
          <cell r="F79">
            <v>2.9296088804837091E-2</v>
          </cell>
          <cell r="G79">
            <v>0.12683310720574814</v>
          </cell>
        </row>
        <row r="80">
          <cell r="F80">
            <v>3.6208699562736008E-2</v>
          </cell>
          <cell r="G80">
            <v>0.13748067152995933</v>
          </cell>
        </row>
        <row r="81">
          <cell r="F81">
            <v>5.2276347487469531E-2</v>
          </cell>
          <cell r="G81">
            <v>0.13806391244172522</v>
          </cell>
        </row>
        <row r="82">
          <cell r="F82">
            <v>5.2241111845690552E-2</v>
          </cell>
          <cell r="G82">
            <v>0.15256859864460695</v>
          </cell>
        </row>
        <row r="83">
          <cell r="F83">
            <v>4.2196063037191665E-2</v>
          </cell>
          <cell r="G83">
            <v>0.14826071872099475</v>
          </cell>
        </row>
        <row r="84">
          <cell r="F84">
            <v>4.9928169281961324E-2</v>
          </cell>
          <cell r="G84">
            <v>0.15726625045180725</v>
          </cell>
        </row>
        <row r="85">
          <cell r="F85">
            <v>5.5454672531835864E-2</v>
          </cell>
          <cell r="G85">
            <v>0.17986728551562325</v>
          </cell>
        </row>
        <row r="86">
          <cell r="F86">
            <v>4.7741995985421101E-2</v>
          </cell>
          <cell r="G86">
            <v>0.17944648698284948</v>
          </cell>
        </row>
        <row r="87">
          <cell r="F87">
            <v>7.247809595528415E-2</v>
          </cell>
          <cell r="G87">
            <v>0.19418908683311961</v>
          </cell>
        </row>
        <row r="88">
          <cell r="F88">
            <v>6.1362002775687971E-2</v>
          </cell>
          <cell r="G88">
            <v>0.20506872344186303</v>
          </cell>
        </row>
        <row r="89">
          <cell r="F89">
            <v>6.5569857048718469E-2</v>
          </cell>
          <cell r="G89">
            <v>0.22789682954427251</v>
          </cell>
        </row>
        <row r="90">
          <cell r="F90">
            <v>6.8795820262530435E-2</v>
          </cell>
          <cell r="G90">
            <v>0.21735312148676789</v>
          </cell>
        </row>
        <row r="91">
          <cell r="F91">
            <v>5.3282240208468223E-2</v>
          </cell>
          <cell r="G91">
            <v>0.22204669916958222</v>
          </cell>
        </row>
        <row r="92">
          <cell r="F92">
            <v>6.4864167505635631E-2</v>
          </cell>
          <cell r="G92">
            <v>0.24652768523219534</v>
          </cell>
        </row>
        <row r="93">
          <cell r="F93">
            <v>7.1877356524125552E-2</v>
          </cell>
          <cell r="G93">
            <v>0.26090962147626245</v>
          </cell>
        </row>
        <row r="94">
          <cell r="F94">
            <v>7.1351544849466625E-2</v>
          </cell>
          <cell r="G94">
            <v>0.26595901651934079</v>
          </cell>
        </row>
        <row r="95">
          <cell r="F95">
            <v>9.3392786870491504E-2</v>
          </cell>
          <cell r="G95">
            <v>0.29064527487627267</v>
          </cell>
        </row>
        <row r="96">
          <cell r="F96">
            <v>0.12288239860447582</v>
          </cell>
          <cell r="G96">
            <v>0.3352454377304967</v>
          </cell>
        </row>
        <row r="97">
          <cell r="F97">
            <v>0.1588604424932506</v>
          </cell>
          <cell r="G97">
            <v>0.40403867608539989</v>
          </cell>
        </row>
        <row r="98">
          <cell r="F98">
            <v>0.25403624401352065</v>
          </cell>
          <cell r="G98">
            <v>0.49416671695662923</v>
          </cell>
        </row>
        <row r="99">
          <cell r="F99">
            <v>0.37825566976510316</v>
          </cell>
          <cell r="G99">
            <v>0.63960485583653859</v>
          </cell>
        </row>
        <row r="100">
          <cell r="F100">
            <v>0.4257920783723001</v>
          </cell>
          <cell r="G100">
            <v>0.72482881654006071</v>
          </cell>
        </row>
        <row r="101">
          <cell r="F101">
            <v>0.37618224143265888</v>
          </cell>
          <cell r="G101">
            <v>0.72794457003058943</v>
          </cell>
        </row>
        <row r="102">
          <cell r="F102">
            <v>0.29327481168000602</v>
          </cell>
          <cell r="G102">
            <v>0.73520041679094483</v>
          </cell>
        </row>
      </sheetData>
      <sheetData sheetId="15">
        <row r="6">
          <cell r="F6">
            <v>8.9248083024123667E-2</v>
          </cell>
        </row>
        <row r="7">
          <cell r="F7">
            <v>0.11710434393908421</v>
          </cell>
        </row>
        <row r="8">
          <cell r="F8">
            <v>3.913817425677947E-2</v>
          </cell>
        </row>
        <row r="9">
          <cell r="F9">
            <v>6.3318067178923035E-3</v>
          </cell>
        </row>
        <row r="10">
          <cell r="F10">
            <v>-1.0649727916658039E-2</v>
          </cell>
        </row>
        <row r="11">
          <cell r="F11">
            <v>-2.6673893019768087E-2</v>
          </cell>
        </row>
        <row r="12">
          <cell r="F12">
            <v>-1.6436446171645389E-2</v>
          </cell>
        </row>
        <row r="13">
          <cell r="F13">
            <v>1.399793043063657E-2</v>
          </cell>
        </row>
        <row r="14">
          <cell r="F14">
            <v>5.5801319242181804E-2</v>
          </cell>
        </row>
        <row r="15">
          <cell r="F15">
            <v>7.8374457709889767E-2</v>
          </cell>
        </row>
        <row r="16">
          <cell r="F16">
            <v>7.41679062262601E-2</v>
          </cell>
        </row>
        <row r="17">
          <cell r="F17">
            <v>5.2143555219977787E-2</v>
          </cell>
        </row>
        <row r="18">
          <cell r="F18">
            <v>3.9508860562142957E-2</v>
          </cell>
        </row>
        <row r="19">
          <cell r="F19">
            <v>3.1630907207672691E-2</v>
          </cell>
        </row>
        <row r="20">
          <cell r="F20">
            <v>2.2723873991601022E-2</v>
          </cell>
        </row>
        <row r="21">
          <cell r="F21">
            <v>2.1430783171710873E-2</v>
          </cell>
        </row>
        <row r="22">
          <cell r="F22">
            <v>2.3091270352180168E-2</v>
          </cell>
          <cell r="G22">
            <v>0.19699980526397051</v>
          </cell>
        </row>
        <row r="23">
          <cell r="F23">
            <v>3.252319170555993E-2</v>
          </cell>
          <cell r="G23">
            <v>0.23295900754243884</v>
          </cell>
        </row>
        <row r="24">
          <cell r="F24">
            <v>4.3043439981361613E-2</v>
          </cell>
          <cell r="G24">
            <v>0.16263694828435676</v>
          </cell>
        </row>
        <row r="25">
          <cell r="F25">
            <v>6.9609489357575563E-2</v>
          </cell>
          <cell r="G25">
            <v>0.16351356489779312</v>
          </cell>
        </row>
        <row r="26">
          <cell r="F26">
            <v>6.5702956102379792E-2</v>
          </cell>
          <cell r="G26">
            <v>0.17345467834222664</v>
          </cell>
        </row>
        <row r="27">
          <cell r="F27">
            <v>7.7133291588711711E-2</v>
          </cell>
          <cell r="G27">
            <v>0.19298795519206632</v>
          </cell>
        </row>
        <row r="28">
          <cell r="F28">
            <v>9.6751615524812123E-2</v>
          </cell>
          <cell r="G28">
            <v>0.22025038955238951</v>
          </cell>
        </row>
        <row r="29">
          <cell r="F29">
            <v>0.10487496090198913</v>
          </cell>
          <cell r="G29">
            <v>0.26205671908188971</v>
          </cell>
        </row>
        <row r="30">
          <cell r="F30">
            <v>0.11242492317676413</v>
          </cell>
          <cell r="G30">
            <v>0.2965293294356488</v>
          </cell>
        </row>
        <row r="31">
          <cell r="F31">
            <v>0.12499089250142272</v>
          </cell>
          <cell r="G31">
            <v>0.34465274071325708</v>
          </cell>
        </row>
        <row r="32">
          <cell r="F32">
            <v>0.12452990783213734</v>
          </cell>
          <cell r="G32">
            <v>0.36121674355617234</v>
          </cell>
        </row>
        <row r="33">
          <cell r="F33">
            <v>0.14263664871365292</v>
          </cell>
          <cell r="G33">
            <v>0.3906954373649062</v>
          </cell>
        </row>
        <row r="34">
          <cell r="F34">
            <v>0.16284520545850834</v>
          </cell>
          <cell r="G34">
            <v>0.40357321565197535</v>
          </cell>
        </row>
        <row r="35">
          <cell r="F35">
            <v>0.19867891091221856</v>
          </cell>
          <cell r="G35">
            <v>0.46495719391558582</v>
          </cell>
        </row>
        <row r="36">
          <cell r="F36">
            <v>0.22299736316980789</v>
          </cell>
          <cell r="G36">
            <v>0.51004620049972016</v>
          </cell>
        </row>
        <row r="37">
          <cell r="F37">
            <v>0.22818416685934886</v>
          </cell>
          <cell r="G37">
            <v>0.56673604900427721</v>
          </cell>
        </row>
        <row r="38">
          <cell r="F38">
            <v>0.24622160145841196</v>
          </cell>
          <cell r="G38">
            <v>0.61028595654824425</v>
          </cell>
        </row>
        <row r="39">
          <cell r="F39">
            <v>0.22650239007567538</v>
          </cell>
          <cell r="G39">
            <v>0.65982867678358847</v>
          </cell>
        </row>
        <row r="40">
          <cell r="F40">
            <v>0.18989514382517861</v>
          </cell>
          <cell r="G40">
            <v>0.67721747033329771</v>
          </cell>
        </row>
        <row r="41">
          <cell r="F41">
            <v>0.16171972753938668</v>
          </cell>
          <cell r="G41">
            <v>0.70702499337195324</v>
          </cell>
        </row>
        <row r="42">
          <cell r="F42">
            <v>0.108991433074903</v>
          </cell>
          <cell r="G42">
            <v>0.69618611927096707</v>
          </cell>
        </row>
        <row r="43">
          <cell r="F43">
            <v>5.5650405367839509E-2</v>
          </cell>
          <cell r="G43">
            <v>0.68295589044586791</v>
          </cell>
        </row>
        <row r="44">
          <cell r="F44">
            <v>2.4555764946414819E-2</v>
          </cell>
          <cell r="G44">
            <v>0.65872979529835107</v>
          </cell>
        </row>
        <row r="45">
          <cell r="F45">
            <v>-2.4828065162573375E-2</v>
          </cell>
          <cell r="G45">
            <v>0.61258743885180422</v>
          </cell>
        </row>
        <row r="46">
          <cell r="F46">
            <v>-6.462702622351045E-2</v>
          </cell>
          <cell r="G46">
            <v>0.56585613694507675</v>
          </cell>
        </row>
        <row r="47">
          <cell r="F47">
            <v>-5.3566140805060863E-2</v>
          </cell>
          <cell r="G47">
            <v>0.55225645805209533</v>
          </cell>
        </row>
        <row r="48">
          <cell r="F48">
            <v>-4.3894193557225264E-2</v>
          </cell>
          <cell r="G48">
            <v>0.51808398621631357</v>
          </cell>
        </row>
        <row r="49">
          <cell r="F49">
            <v>-4.3309740004644617E-2</v>
          </cell>
          <cell r="G49">
            <v>0.46440273794517056</v>
          </cell>
        </row>
        <row r="50">
          <cell r="F50">
            <v>-3.1755224345285313E-2</v>
          </cell>
          <cell r="G50">
            <v>0.42167598942302736</v>
          </cell>
        </row>
        <row r="51">
          <cell r="F51">
            <v>-4.3983175891748306E-2</v>
          </cell>
          <cell r="G51">
            <v>0.38328238965892431</v>
          </cell>
        </row>
        <row r="52">
          <cell r="F52">
            <v>-6.730368189610679E-2</v>
          </cell>
          <cell r="G52">
            <v>0.32625039648806953</v>
          </cell>
        </row>
        <row r="53">
          <cell r="F53">
            <v>-8.2249726887641844E-2</v>
          </cell>
          <cell r="G53">
            <v>0.23951636234387572</v>
          </cell>
        </row>
        <row r="54">
          <cell r="F54">
            <v>-9.8227661129811281E-2</v>
          </cell>
          <cell r="G54">
            <v>0.16060312283470776</v>
          </cell>
        </row>
        <row r="55">
          <cell r="F55">
            <v>-0.11377636113086635</v>
          </cell>
          <cell r="G55">
            <v>7.0827117615839333E-2</v>
          </cell>
        </row>
        <row r="56">
          <cell r="F56">
            <v>-0.11857448801269505</v>
          </cell>
          <cell r="G56">
            <v>-1.53214546944335E-2</v>
          </cell>
        </row>
        <row r="57">
          <cell r="F57">
            <v>-0.12629797428807601</v>
          </cell>
          <cell r="G57">
            <v>-0.11496577880354909</v>
          </cell>
        </row>
        <row r="58">
          <cell r="F58">
            <v>-8.5452236607547305E-2</v>
          </cell>
          <cell r="G58">
            <v>-0.17107071523125131</v>
          </cell>
        </row>
        <row r="59">
          <cell r="F59">
            <v>-6.4863626219040391E-2</v>
          </cell>
          <cell r="G59">
            <v>-0.2205388986788763</v>
          </cell>
        </row>
        <row r="60">
          <cell r="F60">
            <v>-4.9794231021255672E-2</v>
          </cell>
          <cell r="G60">
            <v>-0.25501082954086784</v>
          </cell>
        </row>
        <row r="61">
          <cell r="F61">
            <v>-1.7448919120898371E-2</v>
          </cell>
          <cell r="G61">
            <v>-0.29413442546383406</v>
          </cell>
        </row>
        <row r="62">
          <cell r="F62">
            <v>-3.7846500977363161E-2</v>
          </cell>
          <cell r="G62">
            <v>-0.31790864928351742</v>
          </cell>
        </row>
        <row r="63">
          <cell r="F63">
            <v>-3.594107290292526E-2</v>
          </cell>
          <cell r="G63">
            <v>-0.31213037694964124</v>
          </cell>
        </row>
        <row r="64">
          <cell r="F64">
            <v>-2.3875320899657337E-2</v>
          </cell>
          <cell r="G64">
            <v>-0.30344191538693999</v>
          </cell>
        </row>
        <row r="65">
          <cell r="F65">
            <v>-2.3226850609816659E-2</v>
          </cell>
          <cell r="G65">
            <v>-0.29253321091107737</v>
          </cell>
        </row>
        <row r="66">
          <cell r="F66">
            <v>-1.4173465613923068E-2</v>
          </cell>
          <cell r="G66">
            <v>-0.26745508867393014</v>
          </cell>
        </row>
        <row r="67">
          <cell r="F67">
            <v>-1.0277493196529687E-3</v>
          </cell>
          <cell r="G67">
            <v>-0.25959198546423334</v>
          </cell>
        </row>
        <row r="68">
          <cell r="F68">
            <v>-7.5714189097791564E-3</v>
          </cell>
          <cell r="G68">
            <v>-0.26711914073949394</v>
          </cell>
        </row>
        <row r="69">
          <cell r="F69">
            <v>7.8023802841850204E-3</v>
          </cell>
          <cell r="G69">
            <v>-0.24142109062224781</v>
          </cell>
        </row>
        <row r="70">
          <cell r="F70">
            <v>1.7815509181879578E-2</v>
          </cell>
          <cell r="G70">
            <v>-0.21788435514676505</v>
          </cell>
        </row>
        <row r="71">
          <cell r="F71">
            <v>2.2495706205097474E-2</v>
          </cell>
          <cell r="G71">
            <v>-0.19311310336738755</v>
          </cell>
        </row>
        <row r="72">
          <cell r="F72">
            <v>4.8649069829228044E-2</v>
          </cell>
          <cell r="G72">
            <v>-0.1511663890141591</v>
          </cell>
        </row>
        <row r="73">
          <cell r="F73">
            <v>6.9182836171361117E-2</v>
          </cell>
          <cell r="G73">
            <v>-8.9988527563244977E-2</v>
          </cell>
        </row>
        <row r="74">
          <cell r="F74">
            <v>8.7346731467861885E-2</v>
          </cell>
          <cell r="G74">
            <v>-3.2309962549091999E-2</v>
          </cell>
        </row>
        <row r="75">
          <cell r="F75">
            <v>0.11154969311282881</v>
          </cell>
          <cell r="G75">
            <v>3.2212950876307551E-2</v>
          </cell>
        </row>
        <row r="76">
          <cell r="F76">
            <v>0.12162024492034819</v>
          </cell>
          <cell r="G76">
            <v>8.9028343918884131E-2</v>
          </cell>
        </row>
        <row r="77">
          <cell r="F77">
            <v>0.11733972857837562</v>
          </cell>
          <cell r="G77">
            <v>0.15364917530320663</v>
          </cell>
        </row>
        <row r="78">
          <cell r="F78">
            <v>9.5688670711544035E-2</v>
          </cell>
          <cell r="G78">
            <v>0.14883094476999928</v>
          </cell>
        </row>
        <row r="79">
          <cell r="F79">
            <v>8.4150198390579023E-2</v>
          </cell>
          <cell r="G79">
            <v>0.18122677548592694</v>
          </cell>
        </row>
        <row r="80">
          <cell r="F80">
            <v>6.1416802270563078E-2</v>
          </cell>
          <cell r="G80">
            <v>0.2002393772107027</v>
          </cell>
        </row>
        <row r="81">
          <cell r="F81">
            <v>5.7540535335349884E-2</v>
          </cell>
          <cell r="G81">
            <v>0.22863862975945481</v>
          </cell>
        </row>
        <row r="82">
          <cell r="F82">
            <v>7.8069655421922665E-2</v>
          </cell>
          <cell r="G82">
            <v>0.26474710116928518</v>
          </cell>
        </row>
        <row r="83">
          <cell r="F83">
            <v>7.9907564481168952E-2</v>
          </cell>
          <cell r="G83">
            <v>0.2970754128700212</v>
          </cell>
        </row>
        <row r="84">
          <cell r="F84">
            <v>9.6359259171012152E-2</v>
          </cell>
          <cell r="G84">
            <v>0.32047395728137218</v>
          </cell>
        </row>
        <row r="85">
          <cell r="F85">
            <v>9.4811873113935699E-2</v>
          </cell>
          <cell r="G85">
            <v>0.34667735348320727</v>
          </cell>
        </row>
        <row r="86">
          <cell r="F86">
            <v>0.10426992117579666</v>
          </cell>
          <cell r="G86">
            <v>0.38319048795900484</v>
          </cell>
        </row>
        <row r="87">
          <cell r="F87">
            <v>9.1991640737068628E-2</v>
          </cell>
          <cell r="G87">
            <v>0.39009480292674287</v>
          </cell>
        </row>
        <row r="88">
          <cell r="F88">
            <v>9.406939584116504E-2</v>
          </cell>
          <cell r="G88">
            <v>0.42211477203231645</v>
          </cell>
        </row>
        <row r="89">
          <cell r="F89">
            <v>0.10246728130750053</v>
          </cell>
          <cell r="G89">
            <v>0.44134225450652287</v>
          </cell>
        </row>
        <row r="90">
          <cell r="F90">
            <v>0.10396301740265884</v>
          </cell>
          <cell r="G90">
            <v>0.46933799617978417</v>
          </cell>
        </row>
        <row r="91">
          <cell r="F91">
            <v>0.13803524478459653</v>
          </cell>
          <cell r="G91">
            <v>0.50563434150624187</v>
          </cell>
        </row>
        <row r="92">
          <cell r="F92">
            <v>0.15658497321671724</v>
          </cell>
          <cell r="G92">
            <v>0.53005067541980555</v>
          </cell>
        </row>
        <row r="93">
          <cell r="F93">
            <v>0.17852363482306194</v>
          </cell>
          <cell r="G93">
            <v>0.55068305315822375</v>
          </cell>
        </row>
        <row r="94">
          <cell r="F94">
            <v>0.18353884239770638</v>
          </cell>
          <cell r="G94">
            <v>0.5655301071096287</v>
          </cell>
        </row>
        <row r="95">
          <cell r="F95">
            <v>0.16398832617349932</v>
          </cell>
          <cell r="G95">
            <v>0.55807297456691252</v>
          </cell>
        </row>
        <row r="96">
          <cell r="F96">
            <v>0.1789819309347771</v>
          </cell>
          <cell r="G96">
            <v>0.58741236143423448</v>
          </cell>
        </row>
        <row r="97">
          <cell r="F97">
            <v>0.19301981149216399</v>
          </cell>
          <cell r="G97">
            <v>0.62636313607201199</v>
          </cell>
        </row>
        <row r="98">
          <cell r="F98">
            <v>0.22735203923499706</v>
          </cell>
          <cell r="G98">
            <v>0.69719347563308176</v>
          </cell>
        </row>
        <row r="99">
          <cell r="F99">
            <v>0.2724972407163081</v>
          </cell>
          <cell r="G99">
            <v>0.74642001689264159</v>
          </cell>
        </row>
        <row r="100">
          <cell r="F100">
            <v>0.2594663386645974</v>
          </cell>
          <cell r="G100">
            <v>0.78546189782826892</v>
          </cell>
        </row>
        <row r="101">
          <cell r="F101">
            <v>0.22987789199513389</v>
          </cell>
          <cell r="G101">
            <v>0.79870049273179611</v>
          </cell>
        </row>
        <row r="102">
          <cell r="F102">
            <v>0.21608699961225425</v>
          </cell>
          <cell r="G102">
            <v>0.83521081982341316</v>
          </cell>
        </row>
      </sheetData>
      <sheetData sheetId="16">
        <row r="6">
          <cell r="F6">
            <v>0.16455960627241556</v>
          </cell>
        </row>
        <row r="7">
          <cell r="F7">
            <v>0.13077407218369838</v>
          </cell>
        </row>
        <row r="8">
          <cell r="F8">
            <v>0.10175814449222349</v>
          </cell>
        </row>
        <row r="9">
          <cell r="F9">
            <v>5.4720577430261146E-2</v>
          </cell>
        </row>
        <row r="10">
          <cell r="F10">
            <v>2.622868767430267E-2</v>
          </cell>
        </row>
        <row r="11">
          <cell r="F11">
            <v>-9.4472361136490688E-3</v>
          </cell>
        </row>
        <row r="12">
          <cell r="F12">
            <v>-3.9076368871298089E-2</v>
          </cell>
        </row>
        <row r="13">
          <cell r="F13">
            <v>-4.4003918695863432E-2</v>
          </cell>
        </row>
        <row r="14">
          <cell r="F14">
            <v>-2.4972518823611563E-2</v>
          </cell>
        </row>
        <row r="15">
          <cell r="F15">
            <v>-8.2958731887057702E-3</v>
          </cell>
        </row>
        <row r="16">
          <cell r="F16">
            <v>1.525122662876149E-2</v>
          </cell>
        </row>
        <row r="17">
          <cell r="F17">
            <v>1.8969788597238847E-2</v>
          </cell>
        </row>
        <row r="18">
          <cell r="F18">
            <v>8.9629834807383182E-4</v>
          </cell>
        </row>
        <row r="19">
          <cell r="F19">
            <v>2.1246466915940121E-3</v>
          </cell>
        </row>
        <row r="20">
          <cell r="F20">
            <v>-1.761494202169847E-3</v>
          </cell>
        </row>
        <row r="21">
          <cell r="F21">
            <v>7.4179075571455299E-3</v>
          </cell>
        </row>
        <row r="22">
          <cell r="F22">
            <v>1.0516093703670891E-2</v>
          </cell>
          <cell r="G22">
            <v>0.17722816717485165</v>
          </cell>
        </row>
        <row r="23">
          <cell r="F23">
            <v>-5.4979299613339789E-3</v>
          </cell>
          <cell r="G23">
            <v>0.10965767961160353</v>
          </cell>
        </row>
        <row r="24">
          <cell r="F24">
            <v>-4.2402890388854161E-3</v>
          </cell>
          <cell r="G24">
            <v>7.1931219008631406E-2</v>
          </cell>
        </row>
        <row r="25">
          <cell r="F25">
            <v>-9.3698201633854346E-3</v>
          </cell>
          <cell r="G25">
            <v>2.7734534725396578E-2</v>
          </cell>
        </row>
        <row r="26">
          <cell r="F26">
            <v>-3.5524016043677721E-3</v>
          </cell>
          <cell r="G26">
            <v>9.1161592980682962E-3</v>
          </cell>
        </row>
        <row r="27">
          <cell r="F27">
            <v>2.2160597331089209E-2</v>
          </cell>
          <cell r="G27">
            <v>1.0442047589945339E-3</v>
          </cell>
        </row>
        <row r="28">
          <cell r="F28">
            <v>3.4969206269947803E-2</v>
          </cell>
          <cell r="G28">
            <v>5.1422807863558675E-3</v>
          </cell>
        </row>
        <row r="29">
          <cell r="F29">
            <v>3.5593429293930862E-2</v>
          </cell>
          <cell r="G29">
            <v>8.6073865890660822E-3</v>
          </cell>
        </row>
        <row r="30">
          <cell r="F30">
            <v>4.4204168870828689E-2</v>
          </cell>
          <cell r="G30">
            <v>2.709164049459413E-2</v>
          </cell>
        </row>
        <row r="31">
          <cell r="F31">
            <v>5.0701712236077848E-2</v>
          </cell>
          <cell r="G31">
            <v>6.1193153108721456E-2</v>
          </cell>
        </row>
        <row r="32">
          <cell r="F32">
            <v>2.465508201858892E-2</v>
          </cell>
          <cell r="G32">
            <v>6.8873731676242902E-2</v>
          </cell>
        </row>
        <row r="33">
          <cell r="F33">
            <v>4.540523611713828E-2</v>
          </cell>
          <cell r="G33">
            <v>9.8016541402067711E-2</v>
          </cell>
        </row>
        <row r="34">
          <cell r="F34">
            <v>2.5381646600290353E-2</v>
          </cell>
          <cell r="G34">
            <v>7.7445805918495966E-2</v>
          </cell>
        </row>
        <row r="35">
          <cell r="F35">
            <v>3.3493620158417621E-2</v>
          </cell>
          <cell r="G35">
            <v>0.10298264645584501</v>
          </cell>
        </row>
        <row r="36">
          <cell r="F36">
            <v>7.825757771338103E-2</v>
          </cell>
          <cell r="G36">
            <v>0.13188008276086241</v>
          </cell>
        </row>
        <row r="37">
          <cell r="F37">
            <v>6.7605067545550693E-2</v>
          </cell>
          <cell r="G37">
            <v>0.14665182035037955</v>
          </cell>
        </row>
        <row r="38">
          <cell r="F38">
            <v>0.10604078214941171</v>
          </cell>
          <cell r="G38">
            <v>0.18259028971983382</v>
          </cell>
        </row>
        <row r="39">
          <cell r="F39">
            <v>8.0903324666055668E-2</v>
          </cell>
          <cell r="G39">
            <v>0.18176132443030646</v>
          </cell>
        </row>
        <row r="40">
          <cell r="F40">
            <v>6.2193107371113027E-2</v>
          </cell>
          <cell r="G40">
            <v>0.19583468433414519</v>
          </cell>
        </row>
        <row r="41">
          <cell r="F41">
            <v>6.5188952549555965E-2</v>
          </cell>
          <cell r="G41">
            <v>0.20442286534279003</v>
          </cell>
        </row>
        <row r="42">
          <cell r="F42">
            <v>4.3094377115053678E-2</v>
          </cell>
          <cell r="G42">
            <v>0.21516857313121665</v>
          </cell>
        </row>
        <row r="43">
          <cell r="F43">
            <v>4.5406661305573283E-2</v>
          </cell>
          <cell r="G43">
            <v>0.23266591569721362</v>
          </cell>
        </row>
        <row r="44">
          <cell r="F44">
            <v>1.4390808143430998E-2</v>
          </cell>
          <cell r="G44">
            <v>0.2144657815164617</v>
          </cell>
        </row>
        <row r="45">
          <cell r="F45">
            <v>-1.5029184622545272E-2</v>
          </cell>
          <cell r="G45">
            <v>0.19876350088363021</v>
          </cell>
        </row>
        <row r="46">
          <cell r="F46">
            <v>-7.7508641224708708E-3</v>
          </cell>
          <cell r="G46">
            <v>0.21097011061311352</v>
          </cell>
        </row>
        <row r="47">
          <cell r="F47">
            <v>-1.8059502550896573E-2</v>
          </cell>
          <cell r="G47">
            <v>0.19244581581522777</v>
          </cell>
        </row>
        <row r="48">
          <cell r="F48">
            <v>1.164785896223431E-2</v>
          </cell>
          <cell r="G48">
            <v>0.19114443420874822</v>
          </cell>
        </row>
        <row r="49">
          <cell r="F49">
            <v>2.813852026642974E-2</v>
          </cell>
          <cell r="G49">
            <v>0.19130859185612914</v>
          </cell>
        </row>
        <row r="50">
          <cell r="F50">
            <v>1.7143276986437438E-2</v>
          </cell>
          <cell r="G50">
            <v>0.18390921872872232</v>
          </cell>
        </row>
        <row r="51">
          <cell r="F51">
            <v>2.6898563957666287E-2</v>
          </cell>
          <cell r="G51">
            <v>0.16864266753681614</v>
          </cell>
        </row>
        <row r="52">
          <cell r="F52">
            <v>1.3187620976047785E-2</v>
          </cell>
          <cell r="G52">
            <v>0.17967697316620729</v>
          </cell>
        </row>
        <row r="53">
          <cell r="F53">
            <v>2.1150728924175285E-2</v>
          </cell>
          <cell r="G53">
            <v>0.16705408466316624</v>
          </cell>
        </row>
        <row r="54">
          <cell r="F54">
            <v>2.448530857829655E-2</v>
          </cell>
          <cell r="G54">
            <v>0.18301288070672844</v>
          </cell>
        </row>
        <row r="55">
          <cell r="F55">
            <v>6.0304118212134702E-2</v>
          </cell>
          <cell r="G55">
            <v>0.19545316559053325</v>
          </cell>
        </row>
        <row r="56">
          <cell r="F56">
            <v>9.423262764478893E-2</v>
          </cell>
          <cell r="G56">
            <v>0.19565202309761529</v>
          </cell>
        </row>
        <row r="57">
          <cell r="F57">
            <v>7.5908152657869668E-2</v>
          </cell>
          <cell r="G57">
            <v>0.17535716977548541</v>
          </cell>
        </row>
        <row r="58">
          <cell r="F58">
            <v>9.6754132718676708E-2</v>
          </cell>
          <cell r="G58">
            <v>0.17372623127599332</v>
          </cell>
        </row>
        <row r="59">
          <cell r="F59">
            <v>6.4176803963570783E-2</v>
          </cell>
          <cell r="G59">
            <v>0.17872664488804843</v>
          </cell>
        </row>
        <row r="60">
          <cell r="F60">
            <v>4.0761109866213473E-2</v>
          </cell>
          <cell r="G60">
            <v>0.1742200255927156</v>
          </cell>
        </row>
        <row r="61">
          <cell r="F61">
            <v>6.1893389167859032E-2</v>
          </cell>
          <cell r="G61">
            <v>0.17206160639378865</v>
          </cell>
        </row>
        <row r="62">
          <cell r="F62">
            <v>3.7070927907645698E-2</v>
          </cell>
          <cell r="G62">
            <v>0.1677027820685853</v>
          </cell>
        </row>
        <row r="63">
          <cell r="F63">
            <v>3.4546796510937075E-2</v>
          </cell>
          <cell r="G63">
            <v>0.16786678009341233</v>
          </cell>
        </row>
        <row r="64">
          <cell r="F64">
            <v>2.4419328486082151E-2</v>
          </cell>
          <cell r="G64">
            <v>0.18424854593536691</v>
          </cell>
        </row>
        <row r="65">
          <cell r="F65">
            <v>3.7914741517779425E-2</v>
          </cell>
          <cell r="G65">
            <v>0.22500553253411332</v>
          </cell>
        </row>
        <row r="66">
          <cell r="F66">
            <v>2.9895634367950924E-2</v>
          </cell>
          <cell r="G66">
            <v>0.20534928055900706</v>
          </cell>
        </row>
        <row r="67">
          <cell r="F67">
            <v>2.1686176907593762E-2</v>
          </cell>
          <cell r="G67">
            <v>0.20761245955190258</v>
          </cell>
        </row>
        <row r="68">
          <cell r="F68">
            <v>2.9968296752253869E-2</v>
          </cell>
          <cell r="G68">
            <v>0.20256898372538645</v>
          </cell>
        </row>
        <row r="69">
          <cell r="F69">
            <v>1.5459468016677374E-2</v>
          </cell>
          <cell r="G69">
            <v>0.21232648028436085</v>
          </cell>
        </row>
        <row r="70">
          <cell r="F70">
            <v>2.9825352569304877E-2</v>
          </cell>
          <cell r="G70">
            <v>0.21803135614187466</v>
          </cell>
        </row>
        <row r="71">
          <cell r="F71">
            <v>2.9863250527583068E-2</v>
          </cell>
          <cell r="G71">
            <v>0.21057714612181935</v>
          </cell>
        </row>
        <row r="72">
          <cell r="F72">
            <v>2.1223982432422434E-2</v>
          </cell>
          <cell r="G72">
            <v>0.21060534518176102</v>
          </cell>
        </row>
        <row r="73">
          <cell r="F73">
            <v>3.243892942634391E-2</v>
          </cell>
          <cell r="G73">
            <v>0.22361468078652935</v>
          </cell>
        </row>
        <row r="74">
          <cell r="F74">
            <v>3.7993396439214802E-2</v>
          </cell>
          <cell r="G74">
            <v>0.23153944400279289</v>
          </cell>
        </row>
        <row r="75">
          <cell r="F75">
            <v>5.3858745850261812E-2</v>
          </cell>
          <cell r="G75">
            <v>0.20413177375994629</v>
          </cell>
        </row>
        <row r="76">
          <cell r="F76">
            <v>6.1096055281669837E-2</v>
          </cell>
          <cell r="G76">
            <v>0.17746877281864207</v>
          </cell>
        </row>
        <row r="77">
          <cell r="F77">
            <v>5.5611785150707284E-2</v>
          </cell>
          <cell r="G77">
            <v>0.203318313279367</v>
          </cell>
        </row>
        <row r="78">
          <cell r="F78">
            <v>6.2274446896784429E-2</v>
          </cell>
          <cell r="G78">
            <v>0.1970597581809008</v>
          </cell>
        </row>
        <row r="79">
          <cell r="F79">
            <v>5.0392180807726443E-2</v>
          </cell>
          <cell r="G79">
            <v>0.19034715060410198</v>
          </cell>
        </row>
        <row r="80">
          <cell r="F80">
            <v>6.1480211460412111E-2</v>
          </cell>
          <cell r="G80">
            <v>0.19818787441284072</v>
          </cell>
        </row>
        <row r="81">
          <cell r="F81">
            <v>3.2184314710471174E-2</v>
          </cell>
          <cell r="G81">
            <v>0.17360923882197907</v>
          </cell>
        </row>
        <row r="82">
          <cell r="F82">
            <v>2.9840842011021173E-2</v>
          </cell>
          <cell r="G82">
            <v>0.1898296722842763</v>
          </cell>
        </row>
        <row r="83">
          <cell r="F83">
            <v>6.5220130143362254E-2</v>
          </cell>
          <cell r="G83">
            <v>0.22102048423652734</v>
          </cell>
        </row>
        <row r="84">
          <cell r="F84">
            <v>4.3869682792095979E-2</v>
          </cell>
          <cell r="G84">
            <v>0.2176382287188543</v>
          </cell>
        </row>
        <row r="85">
          <cell r="F85">
            <v>8.1829293157820754E-2</v>
          </cell>
          <cell r="G85">
            <v>0.21752379046202033</v>
          </cell>
        </row>
        <row r="86">
          <cell r="F86">
            <v>7.2041552864970534E-2</v>
          </cell>
          <cell r="G86">
            <v>0.23197559078129587</v>
          </cell>
        </row>
        <row r="87">
          <cell r="F87">
            <v>9.1403601961912745E-2</v>
          </cell>
          <cell r="G87">
            <v>0.29073790929084609</v>
          </cell>
        </row>
        <row r="88">
          <cell r="F88">
            <v>0.12720225757287512</v>
          </cell>
          <cell r="G88">
            <v>0.31487218953947549</v>
          </cell>
        </row>
        <row r="89">
          <cell r="F89">
            <v>0.12528968449143449</v>
          </cell>
          <cell r="G89">
            <v>0.32735400693677746</v>
          </cell>
        </row>
        <row r="90">
          <cell r="F90">
            <v>0.15118199524940987</v>
          </cell>
          <cell r="G90">
            <v>0.35333223346140091</v>
          </cell>
        </row>
        <row r="91">
          <cell r="F91">
            <v>0.12497338817302654</v>
          </cell>
          <cell r="G91">
            <v>0.38584804693628971</v>
          </cell>
        </row>
        <row r="92">
          <cell r="F92">
            <v>0.13983513542185191</v>
          </cell>
          <cell r="G92">
            <v>0.43348334252890491</v>
          </cell>
        </row>
        <row r="93">
          <cell r="F93">
            <v>0.16388785510511644</v>
          </cell>
          <cell r="G93">
            <v>0.45880293261555016</v>
          </cell>
        </row>
        <row r="94">
          <cell r="F94">
            <v>0.19014358988963798</v>
          </cell>
          <cell r="G94">
            <v>0.50548242691182399</v>
          </cell>
        </row>
        <row r="95">
          <cell r="F95">
            <v>0.16207645587064073</v>
          </cell>
          <cell r="G95">
            <v>0.49406575695666866</v>
          </cell>
        </row>
        <row r="96">
          <cell r="F96">
            <v>0.15495544996250968</v>
          </cell>
          <cell r="G96">
            <v>0.52734273720974467</v>
          </cell>
        </row>
        <row r="97">
          <cell r="F97">
            <v>0.14095508559647454</v>
          </cell>
          <cell r="G97">
            <v>0.54414623306131737</v>
          </cell>
        </row>
        <row r="98">
          <cell r="F98">
            <v>0.13098996897076465</v>
          </cell>
          <cell r="G98">
            <v>0.57419794898580412</v>
          </cell>
        </row>
        <row r="99">
          <cell r="F99">
            <v>0.1766902032390627</v>
          </cell>
          <cell r="G99">
            <v>0.62036377938800502</v>
          </cell>
        </row>
        <row r="100">
          <cell r="F100">
            <v>0.19118332222586545</v>
          </cell>
          <cell r="G100">
            <v>0.65704584797519816</v>
          </cell>
        </row>
        <row r="101">
          <cell r="F101">
            <v>0.21148000586075963</v>
          </cell>
          <cell r="G101">
            <v>0.72344192421160591</v>
          </cell>
        </row>
        <row r="102">
          <cell r="F102">
            <v>0.23404991753598578</v>
          </cell>
          <cell r="G102">
            <v>0.77840702451076871</v>
          </cell>
        </row>
      </sheetData>
      <sheetData sheetId="17">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v>0.22674595122221705</v>
          </cell>
          <cell r="G26" t="str">
            <v/>
          </cell>
        </row>
        <row r="27">
          <cell r="F27">
            <v>0.23573223054256126</v>
          </cell>
          <cell r="G27" t="str">
            <v/>
          </cell>
        </row>
        <row r="28">
          <cell r="F28">
            <v>0.24316970755651576</v>
          </cell>
          <cell r="G28" t="str">
            <v/>
          </cell>
        </row>
        <row r="29">
          <cell r="F29">
            <v>0.25295916549378439</v>
          </cell>
          <cell r="G29" t="str">
            <v/>
          </cell>
        </row>
        <row r="30">
          <cell r="F30">
            <v>0.24147261953513571</v>
          </cell>
          <cell r="G30" t="str">
            <v/>
          </cell>
        </row>
        <row r="31">
          <cell r="F31">
            <v>0.22953434541354051</v>
          </cell>
          <cell r="G31" t="str">
            <v/>
          </cell>
        </row>
        <row r="32">
          <cell r="F32">
            <v>0.17943346814388136</v>
          </cell>
          <cell r="G32" t="str">
            <v/>
          </cell>
        </row>
        <row r="33">
          <cell r="F33">
            <v>0.14044050171263611</v>
          </cell>
          <cell r="G33" t="str">
            <v/>
          </cell>
        </row>
        <row r="34">
          <cell r="F34">
            <v>8.6770500196943948E-2</v>
          </cell>
          <cell r="G34" t="str">
            <v/>
          </cell>
        </row>
        <row r="35">
          <cell r="F35">
            <v>4.2823718757079549E-2</v>
          </cell>
          <cell r="G35" t="str">
            <v/>
          </cell>
        </row>
        <row r="36">
          <cell r="F36">
            <v>2.4757274920765585E-2</v>
          </cell>
          <cell r="G36" t="str">
            <v/>
          </cell>
        </row>
        <row r="37">
          <cell r="F37">
            <v>5.9484862856888665E-4</v>
          </cell>
          <cell r="G37" t="str">
            <v/>
          </cell>
        </row>
        <row r="38">
          <cell r="F38">
            <v>-1.5671150214578119E-3</v>
          </cell>
          <cell r="G38" t="str">
            <v/>
          </cell>
        </row>
        <row r="39">
          <cell r="F39">
            <v>-1.3790014078050665E-2</v>
          </cell>
          <cell r="G39" t="str">
            <v/>
          </cell>
        </row>
        <row r="40">
          <cell r="F40">
            <v>-3.6393769861574408E-2</v>
          </cell>
          <cell r="G40" t="str">
            <v/>
          </cell>
        </row>
        <row r="41">
          <cell r="F41">
            <v>-3.8307714269150965E-2</v>
          </cell>
          <cell r="G41" t="str">
            <v/>
          </cell>
        </row>
        <row r="42">
          <cell r="F42">
            <v>-4.1380118634391012E-2</v>
          </cell>
          <cell r="G42">
            <v>0.51204183729844788</v>
          </cell>
        </row>
        <row r="43">
          <cell r="F43">
            <v>-5.3825762860313368E-2</v>
          </cell>
          <cell r="G43">
            <v>0.44047451777481733</v>
          </cell>
        </row>
        <row r="44">
          <cell r="F44">
            <v>-6.3417472108313014E-2</v>
          </cell>
          <cell r="G44">
            <v>0.34754920865127548</v>
          </cell>
        </row>
        <row r="45">
          <cell r="F45">
            <v>-7.091902446055548E-2</v>
          </cell>
          <cell r="G45">
            <v>0.28476777710528295</v>
          </cell>
        </row>
        <row r="46">
          <cell r="F46">
            <v>-9.2409825585542477E-2</v>
          </cell>
          <cell r="G46">
            <v>0.19288606049068838</v>
          </cell>
        </row>
        <row r="47">
          <cell r="F47">
            <v>-7.2247397189113188E-2</v>
          </cell>
          <cell r="G47">
            <v>0.13249489004314263</v>
          </cell>
        </row>
        <row r="48">
          <cell r="F48">
            <v>-3.4089706016553901E-2</v>
          </cell>
          <cell r="G48">
            <v>7.0289795078205736E-2</v>
          </cell>
        </row>
        <row r="49">
          <cell r="F49">
            <v>-1.8882382239213055E-2</v>
          </cell>
          <cell r="G49">
            <v>1.2926229372285629E-2</v>
          </cell>
        </row>
        <row r="50">
          <cell r="F50">
            <v>1.3560922835289547E-2</v>
          </cell>
          <cell r="G50">
            <v>-3.5025636209157801E-2</v>
          </cell>
        </row>
        <row r="51">
          <cell r="F51">
            <v>1.7514533655719047E-2</v>
          </cell>
          <cell r="G51">
            <v>-7.9524921714678787E-2</v>
          </cell>
        </row>
        <row r="52">
          <cell r="F52">
            <v>2.9526259539655801E-3</v>
          </cell>
          <cell r="G52">
            <v>-0.1061910471117101</v>
          </cell>
        </row>
        <row r="53">
          <cell r="F53">
            <v>6.7367541227777977E-3</v>
          </cell>
          <cell r="G53">
            <v>-0.12077751821757274</v>
          </cell>
        </row>
        <row r="54">
          <cell r="F54">
            <v>1.0287042530143006E-2</v>
          </cell>
          <cell r="G54">
            <v>-0.11150909387595859</v>
          </cell>
        </row>
        <row r="55">
          <cell r="F55">
            <v>1.5094122141826134E-2</v>
          </cell>
          <cell r="G55">
            <v>-0.10725451832993228</v>
          </cell>
        </row>
        <row r="56">
          <cell r="F56">
            <v>1.8061579966467765E-2</v>
          </cell>
          <cell r="G56">
            <v>-0.11288674206600798</v>
          </cell>
        </row>
        <row r="57">
          <cell r="F57">
            <v>1.8888563693267277E-2</v>
          </cell>
          <cell r="G57">
            <v>-0.10248380315287417</v>
          </cell>
        </row>
        <row r="58">
          <cell r="F58">
            <v>2.2371106054722163E-2</v>
          </cell>
          <cell r="G58">
            <v>-8.7570872799778599E-2</v>
          </cell>
        </row>
        <row r="59">
          <cell r="F59">
            <v>2.7072862493761628E-2</v>
          </cell>
          <cell r="G59">
            <v>-6.6391641758119832E-2</v>
          </cell>
        </row>
        <row r="60">
          <cell r="F60">
            <v>2.9949733160343293E-2</v>
          </cell>
          <cell r="G60">
            <v>-4.654323904409019E-2</v>
          </cell>
        </row>
        <row r="61">
          <cell r="F61">
            <v>2.2669027001767438E-2</v>
          </cell>
          <cell r="G61">
            <v>-4.1507061881955874E-2</v>
          </cell>
        </row>
        <row r="62">
          <cell r="F62">
            <v>1.671493603243401E-2</v>
          </cell>
          <cell r="G62">
            <v>-2.9475818132953576E-2</v>
          </cell>
        </row>
        <row r="63">
          <cell r="F63">
            <v>3.3492237928824707E-3</v>
          </cell>
          <cell r="G63">
            <v>-9.2166551049239522E-3</v>
          </cell>
        </row>
        <row r="64">
          <cell r="F64">
            <v>5.1079045932420704E-4</v>
          </cell>
          <cell r="G64">
            <v>1.7385023523547143E-2</v>
          </cell>
        </row>
        <row r="65">
          <cell r="F65">
            <v>2.829947862418373E-3</v>
          </cell>
          <cell r="G65">
            <v>3.2241910441018026E-2</v>
          </cell>
        </row>
        <row r="66">
          <cell r="F66">
            <v>9.4091046676953102E-3</v>
          </cell>
          <cell r="G66">
            <v>7.2343112120284214E-2</v>
          </cell>
        </row>
        <row r="67">
          <cell r="F67">
            <v>1.2015995271173831E-2</v>
          </cell>
          <cell r="G67">
            <v>7.5046737355363158E-2</v>
          </cell>
        </row>
        <row r="68">
          <cell r="F68">
            <v>1.6083421471190035E-2</v>
          </cell>
          <cell r="G68">
            <v>6.755815101129109E-2</v>
          </cell>
        </row>
        <row r="69">
          <cell r="F69">
            <v>1.5928976493600852E-2</v>
          </cell>
          <cell r="G69">
            <v>6.7053269173831836E-2</v>
          </cell>
        </row>
        <row r="70">
          <cell r="F70">
            <v>1.616119668998502E-2</v>
          </cell>
          <cell r="G70">
            <v>7.4943385974979571E-2</v>
          </cell>
        </row>
        <row r="71">
          <cell r="F71">
            <v>2.4971496437057514E-2</v>
          </cell>
          <cell r="G71">
            <v>8.250370013670183E-2</v>
          </cell>
        </row>
        <row r="72">
          <cell r="F72">
            <v>2.7263150758363996E-2</v>
          </cell>
          <cell r="G72">
            <v>9.1868675815689457E-2</v>
          </cell>
        </row>
        <row r="73">
          <cell r="F73">
            <v>3.8564074390433786E-2</v>
          </cell>
          <cell r="G73">
            <v>9.8880589441487823E-2</v>
          </cell>
        </row>
        <row r="74">
          <cell r="F74">
            <v>4.9619336666782726E-2</v>
          </cell>
          <cell r="G74">
            <v>0.11427568011161908</v>
          </cell>
        </row>
        <row r="75">
          <cell r="F75">
            <v>6.0121480820612257E-2</v>
          </cell>
          <cell r="G75">
            <v>0.12753105881548776</v>
          </cell>
        </row>
        <row r="76">
          <cell r="F76">
            <v>7.2832272311872406E-2</v>
          </cell>
          <cell r="G76">
            <v>0.14663936816109424</v>
          </cell>
        </row>
        <row r="77">
          <cell r="F77">
            <v>7.3160471441752264E-2</v>
          </cell>
          <cell r="G77">
            <v>0.15315249718997287</v>
          </cell>
        </row>
        <row r="78">
          <cell r="F78">
            <v>7.2613935143116495E-2</v>
          </cell>
          <cell r="G78">
            <v>0.16451850920001343</v>
          </cell>
        </row>
        <row r="79">
          <cell r="F79">
            <v>8.1970881573348253E-2</v>
          </cell>
          <cell r="G79">
            <v>0.1824290778950744</v>
          </cell>
        </row>
        <row r="80">
          <cell r="F80">
            <v>9.1604133056902487E-2</v>
          </cell>
          <cell r="G80">
            <v>0.20829376805765334</v>
          </cell>
        </row>
        <row r="81">
          <cell r="F81">
            <v>0.10354994596552307</v>
          </cell>
          <cell r="G81">
            <v>0.23403341615372847</v>
          </cell>
        </row>
        <row r="82">
          <cell r="F82">
            <v>0.11070812198442172</v>
          </cell>
          <cell r="G82">
            <v>0.25851169515200106</v>
          </cell>
        </row>
        <row r="83">
          <cell r="F83">
            <v>0.11676709729024008</v>
          </cell>
          <cell r="G83">
            <v>0.295846951392432</v>
          </cell>
        </row>
        <row r="84">
          <cell r="F84">
            <v>0.11609916466281187</v>
          </cell>
          <cell r="G84">
            <v>0.32388214226114098</v>
          </cell>
        </row>
        <row r="85">
          <cell r="F85">
            <v>0.11766976613142807</v>
          </cell>
          <cell r="G85">
            <v>0.34887323442273804</v>
          </cell>
        </row>
        <row r="86">
          <cell r="F86">
            <v>0.12292534683729825</v>
          </cell>
          <cell r="G86">
            <v>0.372027937321604</v>
          </cell>
        </row>
        <row r="87">
          <cell r="F87">
            <v>0.10738658768390805</v>
          </cell>
          <cell r="G87">
            <v>0.39121754380516621</v>
          </cell>
        </row>
        <row r="88">
          <cell r="F88">
            <v>0.11419568926942421</v>
          </cell>
          <cell r="G88">
            <v>0.42199441005937505</v>
          </cell>
        </row>
        <row r="89">
          <cell r="F89">
            <v>0.11047654102572178</v>
          </cell>
          <cell r="G89">
            <v>0.44342079895485897</v>
          </cell>
        </row>
        <row r="90">
          <cell r="F90">
            <v>0.10181692584060854</v>
          </cell>
          <cell r="G90">
            <v>0.45768366647222758</v>
          </cell>
        </row>
        <row r="91">
          <cell r="F91">
            <v>0.11581436177253078</v>
          </cell>
          <cell r="G91">
            <v>0.48206040914063952</v>
          </cell>
        </row>
        <row r="92">
          <cell r="F92">
            <v>0.12766530400567055</v>
          </cell>
          <cell r="G92">
            <v>0.5223965633066816</v>
          </cell>
        </row>
        <row r="93">
          <cell r="F93">
            <v>0.15017841076214417</v>
          </cell>
          <cell r="G93">
            <v>0.55503513532656923</v>
          </cell>
        </row>
        <row r="94">
          <cell r="F94">
            <v>0.15636183451732219</v>
          </cell>
          <cell r="G94">
            <v>0.56442616432276704</v>
          </cell>
        </row>
        <row r="95">
          <cell r="F95">
            <v>0.13742675748905722</v>
          </cell>
          <cell r="G95">
            <v>0.55936568580908452</v>
          </cell>
        </row>
        <row r="96">
          <cell r="F96">
            <v>0.11784748318000966</v>
          </cell>
          <cell r="G96">
            <v>0.56741177417481881</v>
          </cell>
        </row>
        <row r="97">
          <cell r="F97">
            <v>0.11367028306525462</v>
          </cell>
          <cell r="G97">
            <v>0.59554494695007154</v>
          </cell>
        </row>
        <row r="98">
          <cell r="F98">
            <v>0.11845832429205101</v>
          </cell>
          <cell r="G98">
            <v>0.61027055347170167</v>
          </cell>
        </row>
        <row r="99">
          <cell r="F99">
            <v>0.1289853224873678</v>
          </cell>
          <cell r="G99">
            <v>0.60638012672310404</v>
          </cell>
        </row>
        <row r="100">
          <cell r="F100">
            <v>0.13117636290473328</v>
          </cell>
          <cell r="G100">
            <v>0.60698400402264974</v>
          </cell>
        </row>
        <row r="101">
          <cell r="F101">
            <v>0.12497981817531567</v>
          </cell>
          <cell r="G101">
            <v>0.61697481915986407</v>
          </cell>
        </row>
        <row r="102">
          <cell r="F102">
            <v>0.1274449465681203</v>
          </cell>
          <cell r="G102">
            <v>0.62700737805540019</v>
          </cell>
        </row>
      </sheetData>
      <sheetData sheetId="18">
        <row r="6">
          <cell r="F6">
            <v>2.3905520853554605E-2</v>
          </cell>
        </row>
        <row r="7">
          <cell r="F7">
            <v>4.9999052416871227E-2</v>
          </cell>
        </row>
        <row r="8">
          <cell r="F8">
            <v>5.983397352310257E-3</v>
          </cell>
        </row>
        <row r="9">
          <cell r="F9">
            <v>-3.211694419367974E-2</v>
          </cell>
        </row>
        <row r="10">
          <cell r="F10">
            <v>2.0926854508460647E-2</v>
          </cell>
        </row>
        <row r="11">
          <cell r="F11">
            <v>-7.1190512010958565E-3</v>
          </cell>
        </row>
        <row r="12">
          <cell r="F12">
            <v>-2.3472632367239371E-2</v>
          </cell>
        </row>
        <row r="13">
          <cell r="F13">
            <v>6.5514749187091425E-3</v>
          </cell>
        </row>
        <row r="14">
          <cell r="F14">
            <v>2.7809743493350077E-2</v>
          </cell>
        </row>
        <row r="15">
          <cell r="F15">
            <v>4.0259210601020778E-2</v>
          </cell>
        </row>
        <row r="16">
          <cell r="F16">
            <v>6.9882169075874981E-2</v>
          </cell>
        </row>
        <row r="17">
          <cell r="F17">
            <v>4.3403662523374777E-2</v>
          </cell>
        </row>
        <row r="18">
          <cell r="F18">
            <v>-2.3597565385418224E-3</v>
          </cell>
        </row>
        <row r="19">
          <cell r="F19">
            <v>1.8696104378600444E-2</v>
          </cell>
        </row>
        <row r="20">
          <cell r="F20">
            <v>2.9486120773722954E-3</v>
          </cell>
        </row>
        <row r="21">
          <cell r="F21">
            <v>3.2038382527132321E-2</v>
          </cell>
        </row>
        <row r="22">
          <cell r="F22">
            <v>3.1084012253550519E-2</v>
          </cell>
          <cell r="G22">
            <v>0.10136637457037398</v>
          </cell>
        </row>
        <row r="23">
          <cell r="F23">
            <v>2.5559832998230243E-2</v>
          </cell>
          <cell r="G23">
            <v>0.12739514919362696</v>
          </cell>
        </row>
        <row r="24">
          <cell r="F24">
            <v>4.8639935069773002E-2</v>
          </cell>
          <cell r="G24">
            <v>0.10398148120809131</v>
          </cell>
        </row>
        <row r="25">
          <cell r="F25">
            <v>4.3915971244192317E-2</v>
          </cell>
          <cell r="G25">
            <v>9.3792547019728861E-2</v>
          </cell>
        </row>
        <row r="26">
          <cell r="F26">
            <v>4.8165359400589823E-2</v>
          </cell>
          <cell r="G26">
            <v>0.12562621311740935</v>
          </cell>
        </row>
        <row r="27">
          <cell r="F27">
            <v>5.9537835818363541E-2</v>
          </cell>
          <cell r="G27">
            <v>0.13693393259511905</v>
          </cell>
        </row>
        <row r="28">
          <cell r="F28">
            <v>6.1001624648421314E-2</v>
          </cell>
          <cell r="G28">
            <v>0.15899970850420245</v>
          </cell>
        </row>
        <row r="29">
          <cell r="F29">
            <v>6.7793111295047392E-2</v>
          </cell>
          <cell r="G29">
            <v>0.19370260250845597</v>
          </cell>
        </row>
        <row r="30">
          <cell r="F30">
            <v>8.3516520473001343E-2</v>
          </cell>
          <cell r="G30">
            <v>0.18821587908195009</v>
          </cell>
        </row>
        <row r="31">
          <cell r="F31">
            <v>8.4834255251103469E-2</v>
          </cell>
          <cell r="G31">
            <v>0.2288872390473185</v>
          </cell>
        </row>
        <row r="32">
          <cell r="F32">
            <v>7.9317576030375148E-2</v>
          </cell>
          <cell r="G32">
            <v>0.2617899169018168</v>
          </cell>
        </row>
        <row r="33">
          <cell r="F33">
            <v>8.4471584261225169E-2</v>
          </cell>
          <cell r="G33">
            <v>0.27162271185097209</v>
          </cell>
        </row>
        <row r="34">
          <cell r="F34">
            <v>8.3476512265483832E-2</v>
          </cell>
          <cell r="G34">
            <v>0.24388264785408403</v>
          </cell>
        </row>
        <row r="35">
          <cell r="F35">
            <v>0.1174870112618117</v>
          </cell>
          <cell r="G35">
            <v>0.30611503970810944</v>
          </cell>
        </row>
        <row r="36">
          <cell r="F36">
            <v>0.12901651533026218</v>
          </cell>
          <cell r="G36">
            <v>0.32092426315620404</v>
          </cell>
        </row>
        <row r="37">
          <cell r="F37">
            <v>0.15339038204822775</v>
          </cell>
          <cell r="G37">
            <v>0.38160943137582504</v>
          </cell>
        </row>
        <row r="38">
          <cell r="F38">
            <v>0.1882920569111928</v>
          </cell>
          <cell r="G38">
            <v>0.43453446130381868</v>
          </cell>
        </row>
        <row r="39">
          <cell r="F39">
            <v>0.19049898874416407</v>
          </cell>
          <cell r="G39">
            <v>0.47791792407367301</v>
          </cell>
        </row>
        <row r="40">
          <cell r="F40">
            <v>0.2068835321543962</v>
          </cell>
          <cell r="G40">
            <v>0.52485918323322778</v>
          </cell>
        </row>
        <row r="41">
          <cell r="F41">
            <v>0.1854326649706752</v>
          </cell>
          <cell r="G41">
            <v>0.53500371381936773</v>
          </cell>
        </row>
        <row r="42">
          <cell r="F42">
            <v>0.14030602847509047</v>
          </cell>
          <cell r="G42">
            <v>0.54375647752535849</v>
          </cell>
        </row>
        <row r="43">
          <cell r="F43">
            <v>9.0886656609475078E-2</v>
          </cell>
          <cell r="G43">
            <v>0.54324474768491782</v>
          </cell>
        </row>
        <row r="44">
          <cell r="F44">
            <v>4.5008812922578315E-2</v>
          </cell>
          <cell r="G44">
            <v>0.52122806108603315</v>
          </cell>
        </row>
        <row r="45">
          <cell r="F45">
            <v>6.8251331364488285E-3</v>
          </cell>
          <cell r="G45">
            <v>0.49791287571162429</v>
          </cell>
        </row>
        <row r="46">
          <cell r="F46">
            <v>-4.5628239762479109E-2</v>
          </cell>
          <cell r="G46">
            <v>0.4499628783622896</v>
          </cell>
        </row>
        <row r="47">
          <cell r="F47">
            <v>-3.6160212374367388E-2</v>
          </cell>
          <cell r="G47">
            <v>0.44754669949218689</v>
          </cell>
        </row>
        <row r="48">
          <cell r="F48">
            <v>-3.8806858039474604E-2</v>
          </cell>
          <cell r="G48">
            <v>0.42141957839813715</v>
          </cell>
        </row>
        <row r="49">
          <cell r="F49">
            <v>-3.4726998962016087E-2</v>
          </cell>
          <cell r="G49">
            <v>0.39539276545456087</v>
          </cell>
        </row>
        <row r="50">
          <cell r="F50">
            <v>-1.2652622272846709E-4</v>
          </cell>
          <cell r="G50">
            <v>0.36631983166655968</v>
          </cell>
        </row>
        <row r="51">
          <cell r="F51">
            <v>-1.381048388702282E-2</v>
          </cell>
          <cell r="G51">
            <v>0.34890196035406057</v>
          </cell>
        </row>
        <row r="52">
          <cell r="F52">
            <v>-2.8980263061520298E-2</v>
          </cell>
          <cell r="G52">
            <v>0.31312173930624171</v>
          </cell>
        </row>
        <row r="53">
          <cell r="F53">
            <v>-4.3566157030197422E-2</v>
          </cell>
          <cell r="G53">
            <v>0.26735502416313839</v>
          </cell>
        </row>
        <row r="54">
          <cell r="F54">
            <v>-5.5945909274685207E-2</v>
          </cell>
          <cell r="G54">
            <v>0.22689741012639056</v>
          </cell>
        </row>
        <row r="55">
          <cell r="F55">
            <v>-7.0049376702111255E-2</v>
          </cell>
          <cell r="G55">
            <v>0.16136557239013749</v>
          </cell>
        </row>
        <row r="56">
          <cell r="F56">
            <v>-6.834753132030752E-2</v>
          </cell>
          <cell r="G56">
            <v>0.11575769265567211</v>
          </cell>
        </row>
        <row r="57">
          <cell r="F57">
            <v>-4.4451762570833921E-2</v>
          </cell>
          <cell r="G57">
            <v>6.9512879544076658E-2</v>
          </cell>
        </row>
        <row r="58">
          <cell r="F58">
            <v>-2.1642938659339049E-2</v>
          </cell>
          <cell r="G58">
            <v>1.6962414555858733E-2</v>
          </cell>
        </row>
        <row r="59">
          <cell r="F59">
            <v>-1.7483697547615487E-3</v>
          </cell>
          <cell r="G59">
            <v>-3.0881786108788025E-2</v>
          </cell>
        </row>
        <row r="60">
          <cell r="F60">
            <v>4.0805279688192449E-3</v>
          </cell>
          <cell r="G60">
            <v>-8.7045311529904829E-2</v>
          </cell>
        </row>
        <row r="61">
          <cell r="F61">
            <v>-1.9272693580406043E-2</v>
          </cell>
          <cell r="G61">
            <v>-0.13519247900700462</v>
          </cell>
        </row>
        <row r="62">
          <cell r="F62">
            <v>-3.7477395654854397E-2</v>
          </cell>
          <cell r="G62">
            <v>-0.16082100957408627</v>
          </cell>
        </row>
        <row r="63">
          <cell r="F63">
            <v>-3.5206704426782788E-2</v>
          </cell>
          <cell r="G63">
            <v>-0.15697514714504593</v>
          </cell>
        </row>
        <row r="64">
          <cell r="F64">
            <v>-2.1819047394639839E-2</v>
          </cell>
          <cell r="G64">
            <v>-0.15387317184712293</v>
          </cell>
        </row>
        <row r="65">
          <cell r="F65">
            <v>-2.3800528465406239E-2</v>
          </cell>
          <cell r="G65">
            <v>-0.16581814060885966</v>
          </cell>
        </row>
        <row r="66">
          <cell r="F66">
            <v>-5.8375619605789512E-3</v>
          </cell>
          <cell r="G66">
            <v>-0.12103033177218611</v>
          </cell>
        </row>
        <row r="67">
          <cell r="F67">
            <v>-8.541674841505505E-3</v>
          </cell>
          <cell r="G67">
            <v>-0.12935660961218404</v>
          </cell>
        </row>
        <row r="68">
          <cell r="F68">
            <v>-1.820013838276514E-2</v>
          </cell>
          <cell r="G68">
            <v>-0.13326645219041353</v>
          </cell>
        </row>
        <row r="69">
          <cell r="F69">
            <v>1.649404661443021E-2</v>
          </cell>
          <cell r="G69">
            <v>-0.11459709503241333</v>
          </cell>
        </row>
        <row r="70">
          <cell r="F70">
            <v>2.4124750436709967E-2</v>
          </cell>
          <cell r="G70">
            <v>-9.6779055112747522E-2</v>
          </cell>
        </row>
        <row r="71">
          <cell r="F71">
            <v>2.8147438825808543E-2</v>
          </cell>
          <cell r="G71">
            <v>-8.7398686899352637E-2</v>
          </cell>
        </row>
        <row r="72">
          <cell r="F72">
            <v>5.0416956856732573E-2</v>
          </cell>
          <cell r="G72">
            <v>-5.3869232272160526E-2</v>
          </cell>
        </row>
        <row r="73">
          <cell r="F73">
            <v>6.8927058199224914E-2</v>
          </cell>
          <cell r="G73">
            <v>-2.1038798029909796E-3</v>
          </cell>
        </row>
        <row r="74">
          <cell r="F74">
            <v>9.0559577045727133E-2</v>
          </cell>
          <cell r="G74">
            <v>4.9726431207664831E-2</v>
          </cell>
        </row>
        <row r="75">
          <cell r="F75">
            <v>0.11617143176204202</v>
          </cell>
          <cell r="G75">
            <v>9.8822121564800705E-2</v>
          </cell>
        </row>
        <row r="76">
          <cell r="F76">
            <v>0.13711844955576594</v>
          </cell>
          <cell r="G76">
            <v>0.15159674860391301</v>
          </cell>
        </row>
        <row r="77">
          <cell r="F77">
            <v>0.12307810524542441</v>
          </cell>
          <cell r="G77">
            <v>0.16542598801326736</v>
          </cell>
        </row>
        <row r="78">
          <cell r="F78">
            <v>0.1081450233978761</v>
          </cell>
          <cell r="G78">
            <v>0.17951439326487997</v>
          </cell>
        </row>
        <row r="79">
          <cell r="F79">
            <v>9.9230995496164778E-2</v>
          </cell>
          <cell r="G79">
            <v>0.19980148681572701</v>
          </cell>
        </row>
        <row r="80">
          <cell r="F80">
            <v>9.0849554964825344E-2</v>
          </cell>
          <cell r="G80">
            <v>0.23836577559991906</v>
          </cell>
        </row>
        <row r="81">
          <cell r="F81">
            <v>0.10392792574493226</v>
          </cell>
          <cell r="G81">
            <v>0.28862660733860562</v>
          </cell>
        </row>
        <row r="82">
          <cell r="F82">
            <v>0.13341711344035154</v>
          </cell>
          <cell r="G82">
            <v>0.35040890236008598</v>
          </cell>
        </row>
        <row r="83">
          <cell r="F83">
            <v>0.15632141353793688</v>
          </cell>
          <cell r="G83">
            <v>0.39132960478044676</v>
          </cell>
        </row>
        <row r="84">
          <cell r="F84">
            <v>0.16088122555608525</v>
          </cell>
          <cell r="G84">
            <v>0.42106604855064411</v>
          </cell>
        </row>
        <row r="85">
          <cell r="F85">
            <v>0.16977774023335063</v>
          </cell>
          <cell r="G85">
            <v>0.48220487603736234</v>
          </cell>
        </row>
        <row r="86">
          <cell r="F86">
            <v>0.15657630704209666</v>
          </cell>
          <cell r="G86">
            <v>0.51282277136276178</v>
          </cell>
        </row>
        <row r="87">
          <cell r="F87">
            <v>0.13466208152289807</v>
          </cell>
          <cell r="G87">
            <v>0.53453336114485017</v>
          </cell>
        </row>
        <row r="88">
          <cell r="F88">
            <v>0.11901661754771566</v>
          </cell>
          <cell r="G88">
            <v>0.55828280448112488</v>
          </cell>
        </row>
        <row r="89">
          <cell r="F89">
            <v>9.8628158160298893E-2</v>
          </cell>
          <cell r="G89">
            <v>0.5643389875832312</v>
          </cell>
        </row>
        <row r="90">
          <cell r="F90">
            <v>9.1064715872500548E-2</v>
          </cell>
          <cell r="G90">
            <v>0.57976273679855206</v>
          </cell>
        </row>
        <row r="91">
          <cell r="F91">
            <v>0.12420782230340616</v>
          </cell>
          <cell r="G91">
            <v>0.63059374462244777</v>
          </cell>
        </row>
        <row r="92">
          <cell r="F92">
            <v>0.16211060038692837</v>
          </cell>
          <cell r="G92">
            <v>0.66997644801132061</v>
          </cell>
        </row>
        <row r="93">
          <cell r="F93">
            <v>0.18641699817519594</v>
          </cell>
          <cell r="G93">
            <v>0.6818289275592021</v>
          </cell>
        </row>
        <row r="94">
          <cell r="F94">
            <v>0.18297187872621914</v>
          </cell>
          <cell r="G94">
            <v>0.67217503847904414</v>
          </cell>
        </row>
        <row r="95">
          <cell r="F95">
            <v>0.15843520764077998</v>
          </cell>
          <cell r="G95">
            <v>0.67285752050118586</v>
          </cell>
        </row>
        <row r="96">
          <cell r="F96">
            <v>0.15712183826344442</v>
          </cell>
          <cell r="G96">
            <v>0.68997983671899898</v>
          </cell>
        </row>
        <row r="97">
          <cell r="F97">
            <v>0.17549764337010959</v>
          </cell>
          <cell r="G97">
            <v>0.73424846568388713</v>
          </cell>
        </row>
        <row r="98">
          <cell r="F98">
            <v>0.21832112424280359</v>
          </cell>
          <cell r="G98">
            <v>0.78235113932397138</v>
          </cell>
        </row>
        <row r="99">
          <cell r="F99">
            <v>0.27890139889764198</v>
          </cell>
          <cell r="G99">
            <v>0.85252792390266297</v>
          </cell>
        </row>
        <row r="100">
          <cell r="F100">
            <v>0.2782528430240962</v>
          </cell>
          <cell r="G100">
            <v>0.87738312477826985</v>
          </cell>
        </row>
        <row r="101">
          <cell r="F101">
            <v>0.23781341572027398</v>
          </cell>
          <cell r="G101">
            <v>0.86813395565922913</v>
          </cell>
        </row>
        <row r="102">
          <cell r="F102">
            <v>0.18891937567558392</v>
          </cell>
          <cell r="G102">
            <v>0.83785340155920385</v>
          </cell>
        </row>
      </sheetData>
      <sheetData sheetId="19">
        <row r="6">
          <cell r="F6">
            <v>8.0732362873284919E-2</v>
          </cell>
        </row>
        <row r="7">
          <cell r="F7">
            <v>6.8402726884400411E-2</v>
          </cell>
        </row>
        <row r="8">
          <cell r="F8">
            <v>1.6067408178564543E-2</v>
          </cell>
        </row>
        <row r="9">
          <cell r="F9">
            <v>1.7005441899455149E-2</v>
          </cell>
        </row>
        <row r="10">
          <cell r="F10">
            <v>-2.6193220876931302E-2</v>
          </cell>
        </row>
        <row r="11">
          <cell r="F11">
            <v>-3.4494687532574328E-3</v>
          </cell>
        </row>
        <row r="12">
          <cell r="F12">
            <v>-4.4278527403661741E-2</v>
          </cell>
        </row>
        <row r="13">
          <cell r="F13">
            <v>-4.3966989896263381E-2</v>
          </cell>
        </row>
        <row r="14">
          <cell r="F14">
            <v>-7.4587452876760576E-3</v>
          </cell>
        </row>
        <row r="15">
          <cell r="F15">
            <v>-6.9348405524590692E-3</v>
          </cell>
        </row>
        <row r="16">
          <cell r="F16">
            <v>6.5873196885121763E-2</v>
          </cell>
        </row>
        <row r="17">
          <cell r="F17">
            <v>4.1210268646662898E-2</v>
          </cell>
        </row>
        <row r="18">
          <cell r="F18">
            <v>5.2095111883401872E-2</v>
          </cell>
        </row>
        <row r="19">
          <cell r="F19">
            <v>5.4506636854628469E-2</v>
          </cell>
        </row>
        <row r="20">
          <cell r="F20">
            <v>5.4120761626331886E-2</v>
          </cell>
        </row>
        <row r="21">
          <cell r="F21">
            <v>6.0584025043872558E-2</v>
          </cell>
        </row>
        <row r="22">
          <cell r="F22">
            <v>4.6935250133004119E-2</v>
          </cell>
          <cell r="G22">
            <v>0.14611075872508356</v>
          </cell>
        </row>
        <row r="23">
          <cell r="F23">
            <v>5.4500665861171714E-2</v>
          </cell>
          <cell r="G23">
            <v>0.16702572029448412</v>
          </cell>
        </row>
        <row r="24">
          <cell r="F24">
            <v>4.9814527281029523E-2</v>
          </cell>
          <cell r="G24">
            <v>0.14159736656738597</v>
          </cell>
        </row>
        <row r="25">
          <cell r="F25">
            <v>7.9267930383239302E-2</v>
          </cell>
          <cell r="G25">
            <v>0.15410067607696648</v>
          </cell>
        </row>
        <row r="26">
          <cell r="F26">
            <v>8.4478843373204784E-2</v>
          </cell>
          <cell r="G26">
            <v>0.14985723922500352</v>
          </cell>
        </row>
        <row r="27">
          <cell r="F27">
            <v>0.10251716358831749</v>
          </cell>
          <cell r="G27">
            <v>0.20114015699840113</v>
          </cell>
        </row>
        <row r="28">
          <cell r="F28">
            <v>0.12589996333795989</v>
          </cell>
          <cell r="G28">
            <v>0.25142992172678136</v>
          </cell>
        </row>
        <row r="29">
          <cell r="F29">
            <v>0.11601462959668923</v>
          </cell>
          <cell r="G29">
            <v>0.25310986377420075</v>
          </cell>
        </row>
        <row r="30">
          <cell r="F30">
            <v>0.12324124142768522</v>
          </cell>
          <cell r="G30">
            <v>0.29929170152961981</v>
          </cell>
        </row>
        <row r="31">
          <cell r="F31">
            <v>0.11254389016867437</v>
          </cell>
          <cell r="G31">
            <v>0.31713351592033306</v>
          </cell>
        </row>
        <row r="32">
          <cell r="F32">
            <v>0.12497291134645086</v>
          </cell>
          <cell r="G32">
            <v>0.42068136047689397</v>
          </cell>
        </row>
        <row r="33">
          <cell r="F33">
            <v>0.13919260192324656</v>
          </cell>
          <cell r="G33">
            <v>0.43626945559371066</v>
          </cell>
        </row>
        <row r="34">
          <cell r="F34">
            <v>0.14572070366679901</v>
          </cell>
          <cell r="G34">
            <v>0.45247115048409503</v>
          </cell>
        </row>
        <row r="35">
          <cell r="F35">
            <v>0.20987014097629578</v>
          </cell>
          <cell r="G35">
            <v>0.53393849744908772</v>
          </cell>
        </row>
        <row r="36">
          <cell r="F36">
            <v>0.18350991106333348</v>
          </cell>
          <cell r="G36">
            <v>0.53831807465510562</v>
          </cell>
        </row>
        <row r="37">
          <cell r="F37">
            <v>0.193417371049009</v>
          </cell>
          <cell r="G37">
            <v>0.5884765579960568</v>
          </cell>
        </row>
        <row r="38">
          <cell r="F38">
            <v>0.21777770696315665</v>
          </cell>
          <cell r="G38">
            <v>0.61815374556384983</v>
          </cell>
        </row>
        <row r="39">
          <cell r="F39">
            <v>0.18072229143446142</v>
          </cell>
          <cell r="G39">
            <v>0.66015415202892069</v>
          </cell>
        </row>
        <row r="40">
          <cell r="F40">
            <v>0.21167663159136235</v>
          </cell>
          <cell r="G40">
            <v>0.69587394462013608</v>
          </cell>
        </row>
        <row r="41">
          <cell r="F41">
            <v>0.17253564409643313</v>
          </cell>
          <cell r="G41">
            <v>0.70042817704861715</v>
          </cell>
        </row>
        <row r="42">
          <cell r="F42">
            <v>0.10499568529989431</v>
          </cell>
          <cell r="G42">
            <v>0.67621418073073991</v>
          </cell>
        </row>
        <row r="43">
          <cell r="F43">
            <v>6.1575682320504373E-2</v>
          </cell>
          <cell r="G43">
            <v>0.66722916848825353</v>
          </cell>
        </row>
        <row r="44">
          <cell r="F44">
            <v>-1.5984840234236096E-2</v>
          </cell>
          <cell r="G44">
            <v>0.63007457710487047</v>
          </cell>
        </row>
        <row r="45">
          <cell r="F45">
            <v>-5.5860075435721239E-2</v>
          </cell>
          <cell r="G45">
            <v>0.5653001712296567</v>
          </cell>
        </row>
        <row r="46">
          <cell r="F46">
            <v>-9.212969283719781E-2</v>
          </cell>
          <cell r="G46">
            <v>0.49960564452033729</v>
          </cell>
        </row>
        <row r="47">
          <cell r="F47">
            <v>-6.5157775703008861E-2</v>
          </cell>
          <cell r="G47">
            <v>0.49955422919692716</v>
          </cell>
        </row>
        <row r="48">
          <cell r="F48">
            <v>-4.4429568214857537E-2</v>
          </cell>
          <cell r="G48">
            <v>0.45974504555205292</v>
          </cell>
        </row>
        <row r="49">
          <cell r="F49">
            <v>-1.0108884165346454E-2</v>
          </cell>
          <cell r="G49">
            <v>0.43917665746762091</v>
          </cell>
        </row>
        <row r="50">
          <cell r="F50">
            <v>-1.621768082277434E-3</v>
          </cell>
          <cell r="G50">
            <v>0.37474263501037486</v>
          </cell>
        </row>
        <row r="51">
          <cell r="F51">
            <v>-2.2814677766171399E-2</v>
          </cell>
          <cell r="G51">
            <v>0.36419566126208142</v>
          </cell>
        </row>
        <row r="52">
          <cell r="F52">
            <v>-3.9921996939813777E-2</v>
          </cell>
          <cell r="G52">
            <v>0.29485013726578824</v>
          </cell>
        </row>
        <row r="53">
          <cell r="F53">
            <v>-5.1048610594818453E-2</v>
          </cell>
          <cell r="G53">
            <v>0.24893544494955602</v>
          </cell>
        </row>
        <row r="54">
          <cell r="F54">
            <v>-3.6735076325321851E-2</v>
          </cell>
          <cell r="G54">
            <v>0.1922868550182539</v>
          </cell>
        </row>
        <row r="55">
          <cell r="F55">
            <v>-5.1661415135311625E-2</v>
          </cell>
          <cell r="G55">
            <v>0.10266410515047406</v>
          </cell>
        </row>
        <row r="56">
          <cell r="F56">
            <v>-4.750712008234767E-2</v>
          </cell>
          <cell r="G56">
            <v>6.3833106120107161E-2</v>
          </cell>
        </row>
        <row r="57">
          <cell r="F57">
            <v>-1.2216397712950588E-2</v>
          </cell>
          <cell r="G57">
            <v>4.330167618759647E-2</v>
          </cell>
        </row>
        <row r="58">
          <cell r="F58">
            <v>1.3749752106968558E-2</v>
          </cell>
          <cell r="G58">
            <v>-1.1741099837934249E-2</v>
          </cell>
        </row>
        <row r="59">
          <cell r="F59">
            <v>4.5347819978459256E-2</v>
          </cell>
          <cell r="G59">
            <v>-3.2710366305528087E-2</v>
          </cell>
        </row>
        <row r="60">
          <cell r="F60">
            <v>5.0336476523316007E-2</v>
          </cell>
          <cell r="G60">
            <v>-9.7507048947939101E-2</v>
          </cell>
        </row>
        <row r="61">
          <cell r="F61">
            <v>7.5077180229487131E-2</v>
          </cell>
          <cell r="G61">
            <v>-5.4156787679349713E-2</v>
          </cell>
        </row>
        <row r="62">
          <cell r="F62">
            <v>9.800747325814009E-2</v>
          </cell>
          <cell r="G62">
            <v>-1.8729311879688425E-2</v>
          </cell>
        </row>
        <row r="63">
          <cell r="F63">
            <v>2.9811566424156243E-2</v>
          </cell>
          <cell r="G63">
            <v>-6.4474482201876349E-2</v>
          </cell>
        </row>
        <row r="64">
          <cell r="F64">
            <v>2.8891671931744627E-2</v>
          </cell>
          <cell r="G64">
            <v>-5.2630536781958316E-2</v>
          </cell>
        </row>
        <row r="65">
          <cell r="F65">
            <v>-4.6682108579341949E-2</v>
          </cell>
          <cell r="G65">
            <v>-4.4978820822970333E-2</v>
          </cell>
        </row>
        <row r="66">
          <cell r="F66">
            <v>-3.5073394113287776E-2</v>
          </cell>
          <cell r="G66">
            <v>3.8326986844221561E-2</v>
          </cell>
        </row>
        <row r="67">
          <cell r="F67">
            <v>1.3651879253399903E-3</v>
          </cell>
          <cell r="G67">
            <v>2.0484814264724875E-3</v>
          </cell>
        </row>
        <row r="68">
          <cell r="F68">
            <v>2.0545760494125726E-2</v>
          </cell>
          <cell r="G68">
            <v>1.234479192702505E-2</v>
          </cell>
        </row>
        <row r="69">
          <cell r="F69">
            <v>5.2113214936844419E-2</v>
          </cell>
          <cell r="G69">
            <v>1.7243278279220519E-2</v>
          </cell>
        </row>
        <row r="70">
          <cell r="F70">
            <v>5.7735847739813356E-2</v>
          </cell>
          <cell r="G70">
            <v>9.7684602666312279E-2</v>
          </cell>
        </row>
        <row r="71">
          <cell r="F71">
            <v>9.86532151718401E-2</v>
          </cell>
          <cell r="G71">
            <v>0.12351637436448391</v>
          </cell>
        </row>
        <row r="72">
          <cell r="F72">
            <v>0.10579739500206257</v>
          </cell>
          <cell r="G72">
            <v>0.15806418386890134</v>
          </cell>
        </row>
        <row r="73">
          <cell r="F73">
            <v>0.13840692861769902</v>
          </cell>
          <cell r="G73">
            <v>0.20669881749173799</v>
          </cell>
        </row>
        <row r="74">
          <cell r="F74">
            <v>0.14074281543075062</v>
          </cell>
          <cell r="G74">
            <v>0.27516249442238483</v>
          </cell>
        </row>
        <row r="75">
          <cell r="F75">
            <v>0.14888343294768416</v>
          </cell>
          <cell r="G75">
            <v>0.3240612224474797</v>
          </cell>
        </row>
        <row r="76">
          <cell r="F76">
            <v>0.1469539089750829</v>
          </cell>
          <cell r="G76">
            <v>0.35252521292633199</v>
          </cell>
        </row>
        <row r="77">
          <cell r="F77">
            <v>0.120252758291174</v>
          </cell>
          <cell r="G77">
            <v>0.33916797349586253</v>
          </cell>
        </row>
        <row r="78">
          <cell r="F78">
            <v>0.10816986497074658</v>
          </cell>
          <cell r="G78">
            <v>0.36958260728616277</v>
          </cell>
        </row>
        <row r="79">
          <cell r="F79">
            <v>0.11483486353455075</v>
          </cell>
          <cell r="G79">
            <v>0.39354826600357112</v>
          </cell>
        </row>
        <row r="80">
          <cell r="F80">
            <v>0.14348366205891422</v>
          </cell>
          <cell r="G80">
            <v>0.44567239846193013</v>
          </cell>
        </row>
        <row r="81">
          <cell r="F81">
            <v>0.17308755756980604</v>
          </cell>
          <cell r="G81">
            <v>0.43717835083618156</v>
          </cell>
        </row>
        <row r="82">
          <cell r="F82">
            <v>0.24309118912390582</v>
          </cell>
          <cell r="G82">
            <v>0.51466632315192851</v>
          </cell>
        </row>
        <row r="83">
          <cell r="F83">
            <v>0.27754181258401101</v>
          </cell>
          <cell r="G83">
            <v>0.64127851216342591</v>
          </cell>
        </row>
        <row r="84">
          <cell r="F84">
            <v>0.23476858245245305</v>
          </cell>
          <cell r="G84">
            <v>0.65154930898263852</v>
          </cell>
        </row>
        <row r="85">
          <cell r="F85">
            <v>0.25409505351757172</v>
          </cell>
          <cell r="G85">
            <v>0.73795551293309503</v>
          </cell>
        </row>
        <row r="86">
          <cell r="F86">
            <v>0.17873178794339725</v>
          </cell>
          <cell r="G86">
            <v>0.72847150520861337</v>
          </cell>
        </row>
        <row r="87">
          <cell r="F87">
            <v>4.4412662650983689E-2</v>
          </cell>
          <cell r="G87">
            <v>0.68432598688906965</v>
          </cell>
        </row>
        <row r="88">
          <cell r="F88">
            <v>6.1511225815591665E-3</v>
          </cell>
          <cell r="G88">
            <v>0.63715467107007207</v>
          </cell>
        </row>
        <row r="89">
          <cell r="F89">
            <v>-7.1553692348625075E-2</v>
          </cell>
          <cell r="G89">
            <v>0.61428860564762577</v>
          </cell>
        </row>
        <row r="90">
          <cell r="F90">
            <v>-6.4778297867552057E-2</v>
          </cell>
          <cell r="G90">
            <v>0.60595735960124808</v>
          </cell>
        </row>
        <row r="91">
          <cell r="F91">
            <v>5.163302161995531E-2</v>
          </cell>
          <cell r="G91">
            <v>0.63730579333718484</v>
          </cell>
        </row>
        <row r="92">
          <cell r="F92">
            <v>9.2948216012302465E-2</v>
          </cell>
          <cell r="G92">
            <v>0.62430549208031183</v>
          </cell>
        </row>
        <row r="93">
          <cell r="F93">
            <v>0.10012706479268121</v>
          </cell>
          <cell r="G93">
            <v>0.57600874182260775</v>
          </cell>
        </row>
        <row r="94">
          <cell r="F94">
            <v>8.6535370673558348E-2</v>
          </cell>
          <cell r="G94">
            <v>0.551749914844056</v>
          </cell>
        </row>
        <row r="95">
          <cell r="F95">
            <v>1.5321932429244327E-2</v>
          </cell>
          <cell r="G95">
            <v>0.503744292818745</v>
          </cell>
        </row>
        <row r="96">
          <cell r="F96">
            <v>2.818662388226956E-2</v>
          </cell>
          <cell r="G96">
            <v>0.50553820698749863</v>
          </cell>
        </row>
        <row r="97">
          <cell r="F97">
            <v>6.929108716536557E-2</v>
          </cell>
          <cell r="G97">
            <v>0.52504707069679946</v>
          </cell>
        </row>
        <row r="98">
          <cell r="F98">
            <v>0.11643643017201852</v>
          </cell>
          <cell r="G98">
            <v>0.56001648004532789</v>
          </cell>
        </row>
        <row r="99">
          <cell r="F99">
            <v>0.15740935721063196</v>
          </cell>
          <cell r="G99">
            <v>0.54631878649482635</v>
          </cell>
        </row>
        <row r="100">
          <cell r="F100">
            <v>0.14562239743523842</v>
          </cell>
          <cell r="G100">
            <v>0.50767694236382266</v>
          </cell>
        </row>
        <row r="101">
          <cell r="F101">
            <v>0.16522090358150501</v>
          </cell>
          <cell r="G101">
            <v>0.51718041670849846</v>
          </cell>
        </row>
        <row r="102">
          <cell r="F102">
            <v>0.15632306848920255</v>
          </cell>
          <cell r="G102">
            <v>0.47324835941062471</v>
          </cell>
        </row>
      </sheetData>
      <sheetData sheetId="20">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t="str">
            <v/>
          </cell>
          <cell r="G26" t="str">
            <v/>
          </cell>
        </row>
        <row r="27">
          <cell r="F27" t="str">
            <v/>
          </cell>
          <cell r="G27" t="str">
            <v/>
          </cell>
        </row>
        <row r="28">
          <cell r="F28" t="str">
            <v/>
          </cell>
          <cell r="G28" t="str">
            <v/>
          </cell>
        </row>
        <row r="29">
          <cell r="F29" t="str">
            <v/>
          </cell>
          <cell r="G29" t="str">
            <v/>
          </cell>
        </row>
        <row r="30">
          <cell r="F30" t="str">
            <v/>
          </cell>
          <cell r="G30" t="str">
            <v/>
          </cell>
        </row>
        <row r="31">
          <cell r="F31" t="str">
            <v/>
          </cell>
          <cell r="G31" t="str">
            <v/>
          </cell>
        </row>
        <row r="32">
          <cell r="F32" t="str">
            <v/>
          </cell>
          <cell r="G32" t="str">
            <v/>
          </cell>
        </row>
        <row r="33">
          <cell r="F33" t="str">
            <v/>
          </cell>
          <cell r="G33" t="str">
            <v/>
          </cell>
        </row>
        <row r="34">
          <cell r="F34">
            <v>0.17275133617733052</v>
          </cell>
          <cell r="G34" t="str">
            <v/>
          </cell>
        </row>
        <row r="35">
          <cell r="F35">
            <v>0.16359206654749744</v>
          </cell>
          <cell r="G35" t="str">
            <v/>
          </cell>
        </row>
        <row r="36">
          <cell r="F36">
            <v>0.15881646327679302</v>
          </cell>
          <cell r="G36" t="str">
            <v/>
          </cell>
        </row>
        <row r="37">
          <cell r="F37">
            <v>0.15696612815810695</v>
          </cell>
          <cell r="G37" t="str">
            <v/>
          </cell>
        </row>
        <row r="38">
          <cell r="F38">
            <v>0.14341504792092513</v>
          </cell>
          <cell r="G38" t="str">
            <v/>
          </cell>
        </row>
        <row r="39">
          <cell r="F39">
            <v>0.13638842212936247</v>
          </cell>
          <cell r="G39" t="str">
            <v/>
          </cell>
        </row>
        <row r="40">
          <cell r="F40">
            <v>0.10075708606645667</v>
          </cell>
          <cell r="G40" t="str">
            <v/>
          </cell>
        </row>
        <row r="41">
          <cell r="F41">
            <v>7.9071362283904642E-2</v>
          </cell>
          <cell r="G41" t="str">
            <v/>
          </cell>
        </row>
        <row r="42">
          <cell r="F42">
            <v>3.9130950575239902E-2</v>
          </cell>
          <cell r="G42" t="str">
            <v/>
          </cell>
        </row>
        <row r="43">
          <cell r="F43">
            <v>1.2111844820885525E-2</v>
          </cell>
          <cell r="G43" t="str">
            <v/>
          </cell>
        </row>
        <row r="44">
          <cell r="F44">
            <v>-9.132483563272363E-3</v>
          </cell>
          <cell r="G44" t="str">
            <v/>
          </cell>
        </row>
        <row r="45">
          <cell r="F45">
            <v>-3.4218667011638629E-2</v>
          </cell>
          <cell r="G45" t="str">
            <v/>
          </cell>
        </row>
        <row r="46">
          <cell r="F46">
            <v>-5.4179435824621217E-2</v>
          </cell>
          <cell r="G46" t="str">
            <v/>
          </cell>
        </row>
        <row r="47">
          <cell r="F47">
            <v>-3.1594090182963191E-2</v>
          </cell>
          <cell r="G47" t="str">
            <v/>
          </cell>
        </row>
        <row r="48">
          <cell r="F48">
            <v>-2.3608705949258034E-2</v>
          </cell>
          <cell r="G48" t="str">
            <v/>
          </cell>
        </row>
        <row r="49">
          <cell r="F49">
            <v>-1.8858538393561261E-2</v>
          </cell>
          <cell r="G49" t="str">
            <v/>
          </cell>
        </row>
        <row r="50">
          <cell r="F50">
            <v>1.165884960370321E-2</v>
          </cell>
          <cell r="G50">
            <v>0.31277674845257736</v>
          </cell>
        </row>
        <row r="51">
          <cell r="F51">
            <v>-4.6029920260367565E-4</v>
          </cell>
          <cell r="G51">
            <v>0.28003794411217875</v>
          </cell>
        </row>
        <row r="52">
          <cell r="F52">
            <v>-3.0197467778804777E-3</v>
          </cell>
          <cell r="G52">
            <v>0.22381261305283875</v>
          </cell>
        </row>
        <row r="53">
          <cell r="F53">
            <v>1.0468836421748076E-2</v>
          </cell>
          <cell r="G53">
            <v>0.19342912145855976</v>
          </cell>
        </row>
        <row r="54">
          <cell r="F54">
            <v>2.6892737634262821E-3</v>
          </cell>
          <cell r="G54">
            <v>0.14271468603867307</v>
          </cell>
        </row>
        <row r="55">
          <cell r="F55">
            <v>-6.9300346646696317E-3</v>
          </cell>
          <cell r="G55">
            <v>0.1095158429000116</v>
          </cell>
        </row>
        <row r="56">
          <cell r="F56">
            <v>1.9754814396118663E-3</v>
          </cell>
          <cell r="G56">
            <v>6.6971631215657579E-2</v>
          </cell>
        </row>
        <row r="57">
          <cell r="F57">
            <v>6.2988660376288291E-3</v>
          </cell>
          <cell r="G57">
            <v>4.2761859338081701E-2</v>
          </cell>
        </row>
        <row r="58">
          <cell r="F58">
            <v>9.4137484078174859E-3</v>
          </cell>
          <cell r="G58">
            <v>8.7133865255654471E-3</v>
          </cell>
        </row>
        <row r="59">
          <cell r="F59">
            <v>1.8829488574410243E-2</v>
          </cell>
          <cell r="G59">
            <v>-8.0430906549405819E-3</v>
          </cell>
        </row>
        <row r="60">
          <cell r="F60">
            <v>2.7819320195527082E-2</v>
          </cell>
          <cell r="G60">
            <v>-5.9661346552720464E-3</v>
          </cell>
        </row>
        <row r="61">
          <cell r="F61">
            <v>2.4579163160333255E-2</v>
          </cell>
          <cell r="G61">
            <v>-1.1730339785489716E-2</v>
          </cell>
        </row>
        <row r="62">
          <cell r="F62">
            <v>6.9164540848985741E-3</v>
          </cell>
          <cell r="G62">
            <v>-2.3501109964775935E-2</v>
          </cell>
        </row>
        <row r="63">
          <cell r="F63">
            <v>-4.3314783326165555E-3</v>
          </cell>
          <cell r="G63">
            <v>-2.4486413808442783E-2</v>
          </cell>
        </row>
        <row r="64">
          <cell r="F64">
            <v>-1.7310533607293527E-2</v>
          </cell>
          <cell r="G64">
            <v>-1.414418469929314E-2</v>
          </cell>
        </row>
        <row r="65">
          <cell r="F65">
            <v>-2.3417047980155866E-2</v>
          </cell>
          <cell r="G65">
            <v>-9.2872075400700165E-4</v>
          </cell>
        </row>
        <row r="66">
          <cell r="F66">
            <v>-1.6446977176097374E-2</v>
          </cell>
          <cell r="G66">
            <v>1.4231348683748011E-2</v>
          </cell>
        </row>
        <row r="67">
          <cell r="F67">
            <v>-2.0583197661544696E-3</v>
          </cell>
          <cell r="G67">
            <v>5.0493566083660646E-3</v>
          </cell>
        </row>
        <row r="68">
          <cell r="F68">
            <v>6.8902161660266796E-4</v>
          </cell>
          <cell r="G68">
            <v>1.0153542866567611E-2</v>
          </cell>
        </row>
        <row r="69">
          <cell r="F69">
            <v>-3.0243131112419708E-3</v>
          </cell>
          <cell r="G69">
            <v>1.4905504528312253E-2</v>
          </cell>
        </row>
        <row r="70">
          <cell r="F70">
            <v>1.965835738754091E-2</v>
          </cell>
          <cell r="G70">
            <v>2.2230856467585616E-2</v>
          </cell>
        </row>
        <row r="71">
          <cell r="F71">
            <v>4.2264041436976861E-3</v>
          </cell>
          <cell r="G71">
            <v>9.7360599546673695E-3</v>
          </cell>
        </row>
        <row r="72">
          <cell r="F72">
            <v>3.7811560374825409E-3</v>
          </cell>
          <cell r="G72">
            <v>1.6954445681930379E-2</v>
          </cell>
        </row>
        <row r="73">
          <cell r="F73">
            <v>1.1582246687648005E-2</v>
          </cell>
          <cell r="G73">
            <v>1.6018914794212268E-2</v>
          </cell>
        </row>
        <row r="74">
          <cell r="F74">
            <v>-6.4331066202432093E-3</v>
          </cell>
          <cell r="G74">
            <v>1.3108476083916283E-2</v>
          </cell>
        </row>
        <row r="75">
          <cell r="F75">
            <v>2.3543751519299289E-2</v>
          </cell>
          <cell r="G75">
            <v>4.0209846138636214E-2</v>
          </cell>
        </row>
        <row r="76">
          <cell r="F76">
            <v>3.4286503494758737E-2</v>
          </cell>
          <cell r="G76">
            <v>4.9265467737077219E-2</v>
          </cell>
        </row>
        <row r="77">
          <cell r="F77">
            <v>4.3820718171446491E-2</v>
          </cell>
          <cell r="G77">
            <v>5.3540766928029761E-2</v>
          </cell>
        </row>
        <row r="78">
          <cell r="F78">
            <v>6.102451744222926E-2</v>
          </cell>
          <cell r="G78">
            <v>6.4719245118328064E-2</v>
          </cell>
        </row>
        <row r="79">
          <cell r="F79">
            <v>6.1527981984699991E-2</v>
          </cell>
          <cell r="G79">
            <v>8.2908339548926041E-2</v>
          </cell>
        </row>
        <row r="80">
          <cell r="F80">
            <v>8.2275903386328855E-2</v>
          </cell>
          <cell r="G80">
            <v>0.10372205092787914</v>
          </cell>
        </row>
        <row r="81">
          <cell r="F81">
            <v>7.6058486354927207E-2</v>
          </cell>
          <cell r="G81">
            <v>0.10502009012262391</v>
          </cell>
        </row>
        <row r="82">
          <cell r="F82">
            <v>8.0884728740463874E-2</v>
          </cell>
          <cell r="G82">
            <v>0.13868751977389329</v>
          </cell>
        </row>
        <row r="83">
          <cell r="F83">
            <v>9.7667684983816588E-2</v>
          </cell>
          <cell r="G83">
            <v>0.18490750286535929</v>
          </cell>
        </row>
        <row r="84">
          <cell r="F84">
            <v>9.8497323082821539E-2</v>
          </cell>
          <cell r="G84">
            <v>0.21952990761799421</v>
          </cell>
        </row>
        <row r="85">
          <cell r="F85">
            <v>0.11279957993883606</v>
          </cell>
          <cell r="G85">
            <v>0.24123671804161584</v>
          </cell>
        </row>
        <row r="86">
          <cell r="F86">
            <v>0.12230612438396812</v>
          </cell>
          <cell r="G86">
            <v>0.2774406213339588</v>
          </cell>
        </row>
        <row r="87">
          <cell r="F87">
            <v>0.12237222755167976</v>
          </cell>
          <cell r="G87">
            <v>0.30933805018319344</v>
          </cell>
        </row>
        <row r="88">
          <cell r="F88">
            <v>0.12438156216715818</v>
          </cell>
          <cell r="G88">
            <v>0.34322244816854969</v>
          </cell>
        </row>
        <row r="89">
          <cell r="F89">
            <v>0.12224428036611618</v>
          </cell>
          <cell r="G89">
            <v>0.36650531151897398</v>
          </cell>
        </row>
        <row r="90">
          <cell r="F90">
            <v>0.11363518516010229</v>
          </cell>
          <cell r="G90">
            <v>0.37141744910652025</v>
          </cell>
        </row>
        <row r="91">
          <cell r="F91">
            <v>0.11965755533516492</v>
          </cell>
          <cell r="G91">
            <v>0.4247692013746609</v>
          </cell>
        </row>
        <row r="92">
          <cell r="F92">
            <v>0.1351691613531906</v>
          </cell>
          <cell r="G92">
            <v>0.47461045348425784</v>
          </cell>
        </row>
        <row r="93">
          <cell r="F93">
            <v>0.14462315548136759</v>
          </cell>
          <cell r="G93">
            <v>0.49954622031269341</v>
          </cell>
        </row>
        <row r="94">
          <cell r="F94">
            <v>0.13209880547335817</v>
          </cell>
          <cell r="G94">
            <v>0.50994936120012169</v>
          </cell>
        </row>
        <row r="95">
          <cell r="F95">
            <v>0.12491319064097467</v>
          </cell>
          <cell r="G95">
            <v>0.52613864049633607</v>
          </cell>
        </row>
        <row r="96">
          <cell r="F96">
            <v>0.1201912959647943</v>
          </cell>
          <cell r="G96">
            <v>0.56051524595429347</v>
          </cell>
        </row>
        <row r="97">
          <cell r="F97">
            <v>0.13405532773841317</v>
          </cell>
          <cell r="G97">
            <v>0.58978082987966018</v>
          </cell>
        </row>
        <row r="98">
          <cell r="F98">
            <v>0.16358763637782522</v>
          </cell>
          <cell r="G98">
            <v>0.61251248013571769</v>
          </cell>
        </row>
        <row r="99">
          <cell r="F99">
            <v>0.20110119646433353</v>
          </cell>
          <cell r="G99">
            <v>0.66571185497596974</v>
          </cell>
        </row>
        <row r="100">
          <cell r="F100">
            <v>0.20775765431173018</v>
          </cell>
          <cell r="G100">
            <v>0.68599699687969484</v>
          </cell>
        </row>
        <row r="101">
          <cell r="F101">
            <v>0.21450206777537462</v>
          </cell>
          <cell r="G101">
            <v>0.7282244113001074</v>
          </cell>
        </row>
        <row r="102">
          <cell r="F102">
            <v>0.23439807457726408</v>
          </cell>
          <cell r="G102">
            <v>0.766025825972518</v>
          </cell>
        </row>
      </sheetData>
      <sheetData sheetId="21"/>
      <sheetData sheetId="22"/>
      <sheetData sheetId="23"/>
      <sheetData sheetId="24"/>
      <sheetData sheetId="25">
        <row r="6">
          <cell r="H6" t="str">
            <v/>
          </cell>
        </row>
        <row r="7">
          <cell r="H7" t="str">
            <v/>
          </cell>
        </row>
        <row r="8">
          <cell r="H8" t="str">
            <v/>
          </cell>
        </row>
        <row r="9">
          <cell r="H9" t="str">
            <v/>
          </cell>
        </row>
        <row r="10">
          <cell r="H10" t="str">
            <v/>
          </cell>
        </row>
        <row r="11">
          <cell r="H11" t="str">
            <v/>
          </cell>
        </row>
        <row r="12">
          <cell r="H12" t="str">
            <v/>
          </cell>
        </row>
        <row r="13">
          <cell r="H13" t="str">
            <v/>
          </cell>
        </row>
        <row r="14">
          <cell r="H14" t="str">
            <v/>
          </cell>
        </row>
        <row r="15">
          <cell r="H15" t="str">
            <v/>
          </cell>
        </row>
        <row r="16">
          <cell r="H16" t="str">
            <v/>
          </cell>
        </row>
        <row r="17">
          <cell r="H17" t="str">
            <v/>
          </cell>
        </row>
        <row r="18">
          <cell r="H18" t="str">
            <v/>
          </cell>
        </row>
        <row r="19">
          <cell r="H19" t="str">
            <v/>
          </cell>
        </row>
        <row r="20">
          <cell r="H20" t="str">
            <v/>
          </cell>
        </row>
        <row r="21">
          <cell r="H21" t="str">
            <v/>
          </cell>
        </row>
        <row r="22">
          <cell r="H22" t="str">
            <v/>
          </cell>
          <cell r="L22" t="str">
            <v/>
          </cell>
        </row>
        <row r="23">
          <cell r="H23" t="str">
            <v/>
          </cell>
          <cell r="L23" t="str">
            <v/>
          </cell>
        </row>
        <row r="24">
          <cell r="H24" t="str">
            <v/>
          </cell>
          <cell r="L24" t="str">
            <v/>
          </cell>
        </row>
        <row r="25">
          <cell r="H25" t="str">
            <v/>
          </cell>
          <cell r="L25" t="str">
            <v/>
          </cell>
        </row>
        <row r="26">
          <cell r="H26" t="str">
            <v/>
          </cell>
          <cell r="L26" t="str">
            <v/>
          </cell>
        </row>
        <row r="27">
          <cell r="H27" t="str">
            <v/>
          </cell>
          <cell r="L27" t="str">
            <v/>
          </cell>
        </row>
        <row r="28">
          <cell r="H28" t="str">
            <v/>
          </cell>
          <cell r="L28" t="str">
            <v/>
          </cell>
        </row>
        <row r="29">
          <cell r="H29" t="str">
            <v/>
          </cell>
          <cell r="L29" t="str">
            <v/>
          </cell>
        </row>
        <row r="30">
          <cell r="H30" t="str">
            <v/>
          </cell>
          <cell r="L30" t="str">
            <v/>
          </cell>
        </row>
        <row r="31">
          <cell r="H31" t="str">
            <v/>
          </cell>
          <cell r="L31" t="str">
            <v/>
          </cell>
        </row>
        <row r="32">
          <cell r="H32" t="str">
            <v/>
          </cell>
          <cell r="L32" t="str">
            <v/>
          </cell>
        </row>
        <row r="33">
          <cell r="H33" t="str">
            <v/>
          </cell>
          <cell r="L33" t="str">
            <v/>
          </cell>
        </row>
        <row r="34">
          <cell r="H34">
            <v>6.1877759150480154E-2</v>
          </cell>
          <cell r="L34" t="str">
            <v/>
          </cell>
        </row>
        <row r="35">
          <cell r="H35">
            <v>6.3412859154627715E-2</v>
          </cell>
          <cell r="L35" t="str">
            <v/>
          </cell>
        </row>
        <row r="36">
          <cell r="H36">
            <v>6.2229662784449961E-2</v>
          </cell>
          <cell r="L36" t="str">
            <v/>
          </cell>
        </row>
        <row r="37">
          <cell r="H37">
            <v>5.8792704587388292E-2</v>
          </cell>
          <cell r="L37" t="str">
            <v/>
          </cell>
        </row>
        <row r="38">
          <cell r="H38">
            <v>6.6798502817074307E-2</v>
          </cell>
          <cell r="L38" t="str">
            <v/>
          </cell>
        </row>
        <row r="39">
          <cell r="H39">
            <v>6.0238424870187823E-2</v>
          </cell>
          <cell r="L39" t="str">
            <v/>
          </cell>
        </row>
        <row r="40">
          <cell r="H40">
            <v>5.4474529387754683E-2</v>
          </cell>
          <cell r="L40" t="str">
            <v/>
          </cell>
        </row>
        <row r="41">
          <cell r="H41">
            <v>4.9440896265977613E-2</v>
          </cell>
          <cell r="L41" t="str">
            <v/>
          </cell>
        </row>
        <row r="42">
          <cell r="H42">
            <v>3.6700433950644394E-2</v>
          </cell>
          <cell r="L42" t="str">
            <v/>
          </cell>
        </row>
        <row r="43">
          <cell r="H43">
            <v>2.5310209171224406E-2</v>
          </cell>
          <cell r="L43" t="str">
            <v/>
          </cell>
        </row>
        <row r="44">
          <cell r="H44">
            <v>1.0388666001693671E-2</v>
          </cell>
          <cell r="L44" t="str">
            <v/>
          </cell>
        </row>
        <row r="45">
          <cell r="H45">
            <v>-5.6202476321535961E-3</v>
          </cell>
          <cell r="L45" t="str">
            <v/>
          </cell>
        </row>
        <row r="46">
          <cell r="H46">
            <v>-1.8029395051796675E-2</v>
          </cell>
          <cell r="L46" t="str">
            <v/>
          </cell>
        </row>
        <row r="47">
          <cell r="H47">
            <v>-1.3425690199087945E-2</v>
          </cell>
          <cell r="L47" t="str">
            <v/>
          </cell>
        </row>
        <row r="48">
          <cell r="H48">
            <v>-3.5838764094079149E-3</v>
          </cell>
          <cell r="L48" t="str">
            <v/>
          </cell>
        </row>
        <row r="49">
          <cell r="H49">
            <v>4.3183597110526004E-3</v>
          </cell>
          <cell r="L49" t="str">
            <v/>
          </cell>
        </row>
        <row r="50">
          <cell r="H50">
            <v>1.1720857632531204E-2</v>
          </cell>
          <cell r="L50">
            <v>0.1590681584989333</v>
          </cell>
        </row>
        <row r="51">
          <cell r="H51">
            <v>9.7639512370067561E-3</v>
          </cell>
          <cell r="L51">
            <v>0.14529975423395891</v>
          </cell>
        </row>
        <row r="52">
          <cell r="H52">
            <v>5.4702011186507577E-3</v>
          </cell>
          <cell r="L52">
            <v>0.12897918288314114</v>
          </cell>
        </row>
        <row r="53">
          <cell r="H53">
            <v>6.3929895090265266E-3</v>
          </cell>
          <cell r="L53">
            <v>0.11332470244129159</v>
          </cell>
        </row>
        <row r="54">
          <cell r="H54">
            <v>8.5021767474235729E-3</v>
          </cell>
          <cell r="L54">
            <v>0.10569257609587676</v>
          </cell>
        </row>
        <row r="55">
          <cell r="H55">
            <v>8.1955531544668347E-3</v>
          </cell>
          <cell r="L55">
            <v>9.008244823379806E-2</v>
          </cell>
        </row>
        <row r="56">
          <cell r="H56">
            <v>1.8670091287166228E-2</v>
          </cell>
          <cell r="L56">
            <v>8.5419611385857463E-2</v>
          </cell>
        </row>
        <row r="57">
          <cell r="H57">
            <v>2.2643219822924606E-2</v>
          </cell>
          <cell r="L57">
            <v>7.7175217676827765E-2</v>
          </cell>
        </row>
        <row r="58">
          <cell r="H58">
            <v>3.0409405447794916E-2</v>
          </cell>
          <cell r="L58">
            <v>6.9303478726597298E-2</v>
          </cell>
        </row>
        <row r="59">
          <cell r="H59">
            <v>3.4504510122586964E-2</v>
          </cell>
          <cell r="L59">
            <v>6.4348533486197124E-2</v>
          </cell>
        </row>
        <row r="60">
          <cell r="H60">
            <v>2.6040385647207415E-2</v>
          </cell>
          <cell r="L60">
            <v>5.6985467645310171E-2</v>
          </cell>
        </row>
        <row r="61">
          <cell r="H61">
            <v>2.6701547925828524E-2</v>
          </cell>
          <cell r="L61">
            <v>5.4435869336678579E-2</v>
          </cell>
        </row>
        <row r="62">
          <cell r="H62">
            <v>2.0654779030746064E-2</v>
          </cell>
          <cell r="L62">
            <v>5.3257823806698842E-2</v>
          </cell>
        </row>
        <row r="63">
          <cell r="H63">
            <v>1.5553879099775457E-2</v>
          </cell>
          <cell r="L63">
            <v>5.4592203414748214E-2</v>
          </cell>
        </row>
        <row r="64">
          <cell r="H64">
            <v>2.6673239157242103E-2</v>
          </cell>
          <cell r="L64">
            <v>7.3270040800858693E-2</v>
          </cell>
        </row>
        <row r="65">
          <cell r="H65">
            <v>2.3788347798894122E-2</v>
          </cell>
          <cell r="L65">
            <v>8.3844464767726237E-2</v>
          </cell>
        </row>
        <row r="66">
          <cell r="H66">
            <v>2.4309349632662226E-2</v>
          </cell>
          <cell r="L66">
            <v>9.5596568491157788E-2</v>
          </cell>
        </row>
        <row r="67">
          <cell r="H67">
            <v>3.0400277678042025E-2</v>
          </cell>
          <cell r="L67">
            <v>9.8418171291878104E-2</v>
          </cell>
        </row>
        <row r="68">
          <cell r="H68">
            <v>2.5620218847530615E-2</v>
          </cell>
          <cell r="L68">
            <v>0.10247413605779712</v>
          </cell>
        </row>
        <row r="69">
          <cell r="H69">
            <v>2.3868354517068788E-2</v>
          </cell>
          <cell r="L69">
            <v>0.10339445957374237</v>
          </cell>
        </row>
        <row r="70">
          <cell r="H70">
            <v>2.8681348702393278E-2</v>
          </cell>
          <cell r="L70">
            <v>0.11255705956101981</v>
          </cell>
        </row>
        <row r="71">
          <cell r="H71">
            <v>3.0383893878362673E-2</v>
          </cell>
          <cell r="L71">
            <v>0.11903811393323392</v>
          </cell>
        </row>
        <row r="72">
          <cell r="H72">
            <v>3.0932585386800729E-2</v>
          </cell>
          <cell r="L72">
            <v>0.12793652032594696</v>
          </cell>
        </row>
        <row r="73">
          <cell r="H73">
            <v>4.1421850717302984E-2</v>
          </cell>
          <cell r="L73">
            <v>0.1384233207820188</v>
          </cell>
        </row>
        <row r="74">
          <cell r="H74">
            <v>4.8187317947502459E-2</v>
          </cell>
          <cell r="L74">
            <v>0.15224220076109873</v>
          </cell>
        </row>
        <row r="75">
          <cell r="H75">
            <v>5.522008724188382E-2</v>
          </cell>
          <cell r="L75">
            <v>0.16606264802065107</v>
          </cell>
        </row>
        <row r="76">
          <cell r="H76">
            <v>6.5857689053962734E-2</v>
          </cell>
          <cell r="L76">
            <v>0.17512411809274331</v>
          </cell>
        </row>
        <row r="77">
          <cell r="H77">
            <v>6.7222621627752832E-2</v>
          </cell>
          <cell r="L77">
            <v>0.18300272258684699</v>
          </cell>
        </row>
        <row r="78">
          <cell r="H78">
            <v>6.8028702551489822E-2</v>
          </cell>
          <cell r="L78">
            <v>0.18986149786479359</v>
          </cell>
        </row>
        <row r="79">
          <cell r="H79">
            <v>6.770379621982113E-2</v>
          </cell>
          <cell r="L79">
            <v>0.19926193411788531</v>
          </cell>
        </row>
        <row r="80">
          <cell r="H80">
            <v>7.3167834333857845E-2</v>
          </cell>
          <cell r="L80">
            <v>0.22225156677939384</v>
          </cell>
        </row>
        <row r="81">
          <cell r="H81">
            <v>7.7870340813003855E-2</v>
          </cell>
          <cell r="L81">
            <v>0.23417151547402243</v>
          </cell>
        </row>
        <row r="82">
          <cell r="H82">
            <v>8.0055001521080485E-2</v>
          </cell>
          <cell r="L82">
            <v>0.24926172035512828</v>
          </cell>
        </row>
        <row r="83">
          <cell r="H83">
            <v>8.8443888764373202E-2</v>
          </cell>
          <cell r="L83">
            <v>0.27215194378248292</v>
          </cell>
        </row>
        <row r="84">
          <cell r="H84">
            <v>8.8750326407073879E-2</v>
          </cell>
          <cell r="L84">
            <v>0.28432865402922569</v>
          </cell>
        </row>
        <row r="85">
          <cell r="H85">
            <v>9.0355360940223811E-2</v>
          </cell>
          <cell r="L85">
            <v>0.30073852861535205</v>
          </cell>
        </row>
        <row r="86">
          <cell r="H86">
            <v>8.7386266754920644E-2</v>
          </cell>
          <cell r="L86">
            <v>0.31233863747738677</v>
          </cell>
        </row>
        <row r="87">
          <cell r="H87">
            <v>8.29597173190295E-2</v>
          </cell>
          <cell r="L87">
            <v>0.32471138342347045</v>
          </cell>
        </row>
        <row r="88">
          <cell r="H88">
            <v>8.3942991399754627E-2</v>
          </cell>
          <cell r="L88">
            <v>0.34265142658144954</v>
          </cell>
        </row>
        <row r="89">
          <cell r="H89">
            <v>7.7171629681143342E-2</v>
          </cell>
          <cell r="L89">
            <v>0.35404180377942662</v>
          </cell>
        </row>
        <row r="90">
          <cell r="H90">
            <v>7.7486606130582017E-2</v>
          </cell>
          <cell r="L90">
            <v>0.36114389490557547</v>
          </cell>
        </row>
        <row r="91">
          <cell r="H91">
            <v>8.0844456436332882E-2</v>
          </cell>
          <cell r="L91">
            <v>0.3751719459814406</v>
          </cell>
        </row>
        <row r="92">
          <cell r="H92">
            <v>8.6681162933358105E-2</v>
          </cell>
          <cell r="L92">
            <v>0.39840000412800697</v>
          </cell>
        </row>
        <row r="93">
          <cell r="H93">
            <v>9.8206170912228719E-2</v>
          </cell>
          <cell r="L93">
            <v>0.41082612397435259</v>
          </cell>
        </row>
        <row r="94">
          <cell r="H94">
            <v>9.9469676448232319E-2</v>
          </cell>
          <cell r="L94">
            <v>0.4124262534063054</v>
          </cell>
        </row>
        <row r="95">
          <cell r="H95">
            <v>9.375285138035748E-2</v>
          </cell>
          <cell r="L95">
            <v>0.41370471011991417</v>
          </cell>
        </row>
        <row r="96">
          <cell r="H96">
            <v>9.3732169262454826E-2</v>
          </cell>
          <cell r="L96">
            <v>0.42627448433649923</v>
          </cell>
        </row>
        <row r="97">
          <cell r="H97">
            <v>0.10169738131319747</v>
          </cell>
          <cell r="L97">
            <v>0.44530088365979714</v>
          </cell>
        </row>
        <row r="98">
          <cell r="H98">
            <v>0.1127177215230049</v>
          </cell>
          <cell r="L98">
            <v>0.45711527237782035</v>
          </cell>
        </row>
        <row r="99">
          <cell r="H99">
            <v>0.12763509213359503</v>
          </cell>
          <cell r="L99">
            <v>0.47363600603368794</v>
          </cell>
        </row>
        <row r="100">
          <cell r="H100">
            <v>0.12840302195834088</v>
          </cell>
          <cell r="L100">
            <v>0.48150967196098238</v>
          </cell>
        </row>
        <row r="101">
          <cell r="H101">
            <v>0.13408301652187757</v>
          </cell>
          <cell r="L101">
            <v>0.50151355936867092</v>
          </cell>
        </row>
        <row r="102">
          <cell r="H102">
            <v>0.14301652020967176</v>
          </cell>
          <cell r="L102">
            <v>0.52007679106641147</v>
          </cell>
        </row>
      </sheetData>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2"/>
  <sheetViews>
    <sheetView tabSelected="1" topLeftCell="A85" zoomScaleNormal="100" workbookViewId="0">
      <selection activeCell="T12" sqref="T12"/>
    </sheetView>
  </sheetViews>
  <sheetFormatPr defaultRowHeight="15" x14ac:dyDescent="0.25"/>
  <cols>
    <col min="1" max="1" width="2.85546875" style="141" customWidth="1"/>
    <col min="2" max="2" width="3.28515625" customWidth="1"/>
    <col min="3" max="3" width="29" customWidth="1"/>
    <col min="4" max="4" width="54.5703125" customWidth="1"/>
    <col min="5" max="5" width="32.85546875" customWidth="1"/>
    <col min="6" max="6" width="16.140625" customWidth="1"/>
    <col min="7" max="18" width="7.7109375" customWidth="1"/>
    <col min="19" max="19" width="4.140625" customWidth="1"/>
  </cols>
  <sheetData>
    <row r="1" spans="1:23" ht="9.75" customHeight="1" x14ac:dyDescent="0.25">
      <c r="A1" s="150"/>
      <c r="B1" s="139"/>
      <c r="C1" s="139"/>
      <c r="D1" s="139"/>
      <c r="E1" s="139"/>
      <c r="F1" s="139"/>
      <c r="G1" s="139"/>
      <c r="H1" s="139"/>
      <c r="I1" s="139"/>
      <c r="J1" s="139"/>
      <c r="K1" s="139"/>
      <c r="L1" s="139"/>
      <c r="M1" s="139"/>
      <c r="N1" s="139"/>
      <c r="O1" s="139"/>
      <c r="P1" s="139"/>
      <c r="Q1" s="139"/>
      <c r="R1" s="139"/>
      <c r="S1" s="139"/>
      <c r="T1" s="139"/>
      <c r="U1" s="139"/>
    </row>
    <row r="2" spans="1:23" ht="6.75" customHeight="1" thickBot="1" x14ac:dyDescent="0.3">
      <c r="A2" s="150"/>
      <c r="B2" s="139"/>
      <c r="C2" s="139"/>
      <c r="D2" s="139"/>
      <c r="E2" s="139"/>
      <c r="F2" s="139"/>
      <c r="G2" s="139"/>
      <c r="H2" s="139"/>
      <c r="I2" s="139"/>
      <c r="J2" s="139"/>
      <c r="K2" s="139"/>
      <c r="L2" s="139"/>
      <c r="M2" s="139"/>
      <c r="N2" s="139"/>
      <c r="O2" s="139"/>
      <c r="P2" s="139"/>
      <c r="Q2" s="139"/>
      <c r="R2" s="139"/>
      <c r="S2" s="139"/>
      <c r="T2" s="139"/>
      <c r="U2" s="139"/>
    </row>
    <row r="3" spans="1:23" x14ac:dyDescent="0.25">
      <c r="A3" s="150"/>
      <c r="B3" s="6"/>
      <c r="C3" s="18"/>
      <c r="D3" s="18"/>
      <c r="E3" s="18"/>
      <c r="F3" s="18"/>
      <c r="G3" s="7"/>
      <c r="H3" s="7"/>
      <c r="I3" s="7"/>
      <c r="J3" s="7"/>
      <c r="K3" s="7"/>
      <c r="L3" s="7"/>
      <c r="M3" s="7"/>
      <c r="N3" s="7"/>
      <c r="O3" s="7"/>
      <c r="P3" s="7"/>
      <c r="Q3" s="7"/>
      <c r="R3" s="7"/>
      <c r="S3" s="8"/>
      <c r="T3" s="139"/>
      <c r="U3" s="139"/>
    </row>
    <row r="4" spans="1:23" ht="26.25" x14ac:dyDescent="0.4">
      <c r="A4" s="150"/>
      <c r="B4" s="9"/>
      <c r="C4" s="163" t="s">
        <v>470</v>
      </c>
      <c r="D4" s="163"/>
      <c r="E4" s="163"/>
      <c r="F4" s="163"/>
      <c r="G4" s="163"/>
      <c r="H4" s="163"/>
      <c r="I4" s="163"/>
      <c r="J4" s="163"/>
      <c r="K4" s="163"/>
      <c r="L4" s="163"/>
      <c r="M4" s="163"/>
      <c r="N4" s="163"/>
      <c r="O4" s="163"/>
      <c r="P4" s="163"/>
      <c r="Q4" s="163"/>
      <c r="R4" s="163"/>
      <c r="S4" s="164"/>
      <c r="T4" s="139"/>
      <c r="U4" s="139"/>
    </row>
    <row r="5" spans="1:23" ht="23.25" x14ac:dyDescent="0.35">
      <c r="A5" s="150"/>
      <c r="B5" s="9"/>
      <c r="C5" s="5"/>
      <c r="D5" s="5"/>
      <c r="E5" s="5"/>
      <c r="F5" s="5"/>
      <c r="G5" s="2"/>
      <c r="H5" s="2"/>
      <c r="I5" s="17"/>
      <c r="J5" s="17"/>
      <c r="K5" s="17"/>
      <c r="L5" s="17"/>
      <c r="M5" s="17"/>
      <c r="N5" s="17"/>
      <c r="O5" s="17"/>
      <c r="P5" s="16"/>
      <c r="Q5" s="17"/>
      <c r="R5" s="17"/>
      <c r="S5" s="26"/>
      <c r="T5" s="139"/>
      <c r="U5" s="139"/>
    </row>
    <row r="6" spans="1:23" ht="15.75" x14ac:dyDescent="0.25">
      <c r="A6" s="150"/>
      <c r="B6" s="9"/>
      <c r="C6" s="5"/>
      <c r="D6" s="5"/>
      <c r="E6" s="5"/>
      <c r="F6" s="5"/>
      <c r="G6" s="165" t="s">
        <v>367</v>
      </c>
      <c r="H6" s="166"/>
      <c r="I6" s="166"/>
      <c r="J6" s="166"/>
      <c r="K6" s="166"/>
      <c r="L6" s="166"/>
      <c r="M6" s="167" t="s">
        <v>404</v>
      </c>
      <c r="N6" s="168"/>
      <c r="O6" s="168"/>
      <c r="P6" s="168"/>
      <c r="Q6" s="168"/>
      <c r="R6" s="169"/>
      <c r="S6" s="98"/>
      <c r="T6" s="153"/>
      <c r="U6" s="154"/>
    </row>
    <row r="7" spans="1:23" x14ac:dyDescent="0.25">
      <c r="A7" s="151"/>
      <c r="B7" s="9"/>
      <c r="C7" s="94" t="s">
        <v>405</v>
      </c>
      <c r="D7" s="94" t="s">
        <v>385</v>
      </c>
      <c r="E7" s="94" t="s">
        <v>406</v>
      </c>
      <c r="F7" s="23" t="s">
        <v>375</v>
      </c>
      <c r="G7" s="96">
        <v>2012</v>
      </c>
      <c r="H7" s="97">
        <v>2013</v>
      </c>
      <c r="I7" s="97">
        <v>2014</v>
      </c>
      <c r="J7" s="97">
        <v>2015</v>
      </c>
      <c r="K7" s="97">
        <v>2016</v>
      </c>
      <c r="L7" s="143">
        <v>2017</v>
      </c>
      <c r="M7" s="129">
        <v>2012</v>
      </c>
      <c r="N7" s="128">
        <v>2013</v>
      </c>
      <c r="O7" s="128">
        <v>2014</v>
      </c>
      <c r="P7" s="128">
        <v>2015</v>
      </c>
      <c r="Q7" s="128">
        <v>2016</v>
      </c>
      <c r="R7" s="130">
        <v>2017</v>
      </c>
      <c r="S7" s="99"/>
      <c r="T7" s="139"/>
      <c r="U7" s="137"/>
      <c r="V7" s="43"/>
      <c r="W7" s="43"/>
    </row>
    <row r="8" spans="1:23" x14ac:dyDescent="0.25">
      <c r="A8" s="139"/>
      <c r="B8" s="152"/>
      <c r="C8" s="101" t="s">
        <v>259</v>
      </c>
      <c r="D8" s="102" t="s">
        <v>187</v>
      </c>
      <c r="E8" s="102" t="s">
        <v>260</v>
      </c>
      <c r="F8" s="142">
        <v>41243.573101851849</v>
      </c>
      <c r="G8" s="144">
        <v>6.3E-2</v>
      </c>
      <c r="H8" s="145">
        <v>2.1999999999999999E-2</v>
      </c>
      <c r="I8" s="145">
        <v>4.2999999999999997E-2</v>
      </c>
      <c r="J8" s="145">
        <v>5.0999999999999997E-2</v>
      </c>
      <c r="K8" s="145">
        <v>2.8000000000000001E-2</v>
      </c>
      <c r="L8" s="146">
        <v>2.5000000000000001E-2</v>
      </c>
      <c r="M8" s="103">
        <v>6.2999999999999945E-2</v>
      </c>
      <c r="N8" s="104">
        <v>8.6386000000000074E-2</v>
      </c>
      <c r="O8" s="104">
        <v>0.13310059799999996</v>
      </c>
      <c r="P8" s="104">
        <v>0.19088872849800009</v>
      </c>
      <c r="Q8" s="104">
        <v>0.22423361289594412</v>
      </c>
      <c r="R8" s="105">
        <v>0.25483945321834267</v>
      </c>
      <c r="S8" s="100"/>
      <c r="T8" s="155"/>
      <c r="U8" s="155"/>
      <c r="V8" s="43"/>
      <c r="W8" s="43"/>
    </row>
    <row r="9" spans="1:23" x14ac:dyDescent="0.25">
      <c r="A9" s="139"/>
      <c r="B9" s="152"/>
      <c r="C9" s="101" t="s">
        <v>409</v>
      </c>
      <c r="D9" s="102" t="s">
        <v>387</v>
      </c>
      <c r="E9" s="102" t="s">
        <v>460</v>
      </c>
      <c r="F9" s="142">
        <v>41245.672951388886</v>
      </c>
      <c r="G9" s="144">
        <v>8.5000000000000006E-2</v>
      </c>
      <c r="H9" s="145">
        <v>2.5000000000000001E-2</v>
      </c>
      <c r="I9" s="145">
        <v>2.5999999999999999E-2</v>
      </c>
      <c r="J9" s="145">
        <v>2.9000000000000001E-2</v>
      </c>
      <c r="K9" s="145">
        <v>3.2000000000000001E-2</v>
      </c>
      <c r="L9" s="146">
        <v>3.3000000000000002E-2</v>
      </c>
      <c r="M9" s="103">
        <v>8.4999999999999964E-2</v>
      </c>
      <c r="N9" s="104">
        <v>0.11212500000000003</v>
      </c>
      <c r="O9" s="104">
        <v>0.14104024999999987</v>
      </c>
      <c r="P9" s="104">
        <v>0.17413041725</v>
      </c>
      <c r="Q9" s="104">
        <v>0.21170259060200003</v>
      </c>
      <c r="R9" s="105">
        <v>0.2516887760918658</v>
      </c>
      <c r="S9" s="100"/>
      <c r="T9" s="155"/>
      <c r="U9" s="155"/>
      <c r="V9" s="43"/>
      <c r="W9" s="43"/>
    </row>
    <row r="10" spans="1:23" x14ac:dyDescent="0.25">
      <c r="A10" s="139"/>
      <c r="B10" s="152"/>
      <c r="C10" s="101" t="s">
        <v>249</v>
      </c>
      <c r="D10" s="102" t="s">
        <v>190</v>
      </c>
      <c r="E10" s="102" t="s">
        <v>250</v>
      </c>
      <c r="F10" s="142">
        <v>41249.344895833332</v>
      </c>
      <c r="G10" s="144">
        <v>0.04</v>
      </c>
      <c r="H10" s="145">
        <v>0.04</v>
      </c>
      <c r="I10" s="145">
        <v>3.5000000000000003E-2</v>
      </c>
      <c r="J10" s="145">
        <v>3.5000000000000003E-2</v>
      </c>
      <c r="K10" s="145">
        <v>0.03</v>
      </c>
      <c r="L10" s="146">
        <v>0.03</v>
      </c>
      <c r="M10" s="103">
        <v>4.0000000000000036E-2</v>
      </c>
      <c r="N10" s="104">
        <v>8.1599999999999895E-2</v>
      </c>
      <c r="O10" s="104">
        <v>0.11945600000000001</v>
      </c>
      <c r="P10" s="104">
        <v>0.15863696000000016</v>
      </c>
      <c r="Q10" s="104">
        <v>0.19339606880000004</v>
      </c>
      <c r="R10" s="105">
        <v>0.22919795086400008</v>
      </c>
      <c r="S10" s="100"/>
      <c r="T10" s="155"/>
      <c r="U10" s="155"/>
      <c r="V10" s="43"/>
      <c r="W10" s="43"/>
    </row>
    <row r="11" spans="1:23" x14ac:dyDescent="0.25">
      <c r="A11" s="139"/>
      <c r="B11" s="152"/>
      <c r="C11" s="101" t="s">
        <v>30</v>
      </c>
      <c r="D11" s="102" t="s">
        <v>440</v>
      </c>
      <c r="E11" s="102" t="s">
        <v>441</v>
      </c>
      <c r="F11" s="142">
        <v>41252.444328703707</v>
      </c>
      <c r="G11" s="144">
        <v>-1.2E-2</v>
      </c>
      <c r="H11" s="145">
        <v>-8.0000000000000002E-3</v>
      </c>
      <c r="I11" s="145">
        <v>1.0999999999999999E-2</v>
      </c>
      <c r="J11" s="145">
        <v>1.7000000000000001E-2</v>
      </c>
      <c r="K11" s="145">
        <v>2.4E-2</v>
      </c>
      <c r="L11" s="146">
        <v>2.1999999999999999E-2</v>
      </c>
      <c r="M11" s="103">
        <v>-1.2000000000000011E-2</v>
      </c>
      <c r="N11" s="104">
        <v>-1.9904000000000033E-2</v>
      </c>
      <c r="O11" s="104">
        <v>-9.1229440000000217E-3</v>
      </c>
      <c r="P11" s="104">
        <v>7.7219659520000317E-3</v>
      </c>
      <c r="Q11" s="104">
        <v>3.1907293134847858E-2</v>
      </c>
      <c r="R11" s="105">
        <v>5.4609253583814521E-2</v>
      </c>
      <c r="S11" s="100"/>
      <c r="T11" s="155"/>
      <c r="U11" s="155"/>
      <c r="V11" s="43"/>
      <c r="W11" s="43"/>
    </row>
    <row r="12" spans="1:23" x14ac:dyDescent="0.25">
      <c r="A12" s="139"/>
      <c r="B12" s="152"/>
      <c r="C12" s="101" t="s">
        <v>329</v>
      </c>
      <c r="D12" s="102" t="s">
        <v>175</v>
      </c>
      <c r="E12" s="102" t="s">
        <v>328</v>
      </c>
      <c r="F12" s="142">
        <v>41249.391585648147</v>
      </c>
      <c r="G12" s="144">
        <v>0.02</v>
      </c>
      <c r="H12" s="145">
        <v>0.02</v>
      </c>
      <c r="I12" s="145">
        <v>0.01</v>
      </c>
      <c r="J12" s="145">
        <v>0.01</v>
      </c>
      <c r="K12" s="145">
        <v>0.01</v>
      </c>
      <c r="L12" s="146">
        <v>0</v>
      </c>
      <c r="M12" s="103">
        <v>2.0000000000000018E-2</v>
      </c>
      <c r="N12" s="104">
        <v>4.0399999999999991E-2</v>
      </c>
      <c r="O12" s="104">
        <v>5.0804000000000071E-2</v>
      </c>
      <c r="P12" s="104">
        <v>6.1312040000000012E-2</v>
      </c>
      <c r="Q12" s="104">
        <v>7.1925160399999966E-2</v>
      </c>
      <c r="R12" s="105">
        <v>7.1925160399999966E-2</v>
      </c>
      <c r="S12" s="100"/>
      <c r="T12" s="155"/>
      <c r="U12" s="155"/>
      <c r="V12" s="43"/>
      <c r="W12" s="43"/>
    </row>
    <row r="13" spans="1:23" x14ac:dyDescent="0.25">
      <c r="A13" s="139"/>
      <c r="B13" s="152"/>
      <c r="C13" s="101" t="s">
        <v>84</v>
      </c>
      <c r="D13" s="102" t="s">
        <v>112</v>
      </c>
      <c r="E13" s="102" t="s">
        <v>85</v>
      </c>
      <c r="F13" s="142">
        <v>41249.659861111111</v>
      </c>
      <c r="G13" s="144">
        <v>0.09</v>
      </c>
      <c r="H13" s="145">
        <v>0.05</v>
      </c>
      <c r="I13" s="145">
        <v>0.04</v>
      </c>
      <c r="J13" s="145">
        <v>0</v>
      </c>
      <c r="K13" s="145">
        <v>0</v>
      </c>
      <c r="L13" s="146">
        <v>0.02</v>
      </c>
      <c r="M13" s="103">
        <v>8.9999999999999858E-2</v>
      </c>
      <c r="N13" s="104">
        <v>0.14449999999999985</v>
      </c>
      <c r="O13" s="104">
        <v>0.19028</v>
      </c>
      <c r="P13" s="104">
        <v>0.19028</v>
      </c>
      <c r="Q13" s="104">
        <v>0.19028</v>
      </c>
      <c r="R13" s="105">
        <v>0.21408559999999999</v>
      </c>
      <c r="S13" s="100"/>
      <c r="T13" s="155"/>
      <c r="U13" s="155"/>
      <c r="V13" s="43"/>
      <c r="W13" s="43"/>
    </row>
    <row r="14" spans="1:23" x14ac:dyDescent="0.25">
      <c r="A14" s="139"/>
      <c r="B14" s="152"/>
      <c r="C14" s="101" t="s">
        <v>207</v>
      </c>
      <c r="D14" s="102" t="s">
        <v>387</v>
      </c>
      <c r="E14" s="102" t="s">
        <v>208</v>
      </c>
      <c r="F14" s="142">
        <v>41254.726469907408</v>
      </c>
      <c r="G14" s="144">
        <v>6.3E-2</v>
      </c>
      <c r="H14" s="145">
        <v>1.2999999999999999E-2</v>
      </c>
      <c r="I14" s="145">
        <v>1.4999999999999999E-2</v>
      </c>
      <c r="J14" s="145">
        <v>1.4E-2</v>
      </c>
      <c r="K14" s="145">
        <v>2.5999999999999999E-2</v>
      </c>
      <c r="L14" s="146">
        <v>3.7999999999999999E-2</v>
      </c>
      <c r="M14" s="103">
        <v>6.2999999999999945E-2</v>
      </c>
      <c r="N14" s="104">
        <v>7.6818999999999971E-2</v>
      </c>
      <c r="O14" s="104">
        <v>9.2971284999999959E-2</v>
      </c>
      <c r="P14" s="104">
        <v>0.10827288298999993</v>
      </c>
      <c r="Q14" s="104">
        <v>0.13708797794773986</v>
      </c>
      <c r="R14" s="105">
        <v>0.18029732110975405</v>
      </c>
      <c r="S14" s="10"/>
      <c r="T14" s="139"/>
      <c r="U14" s="137"/>
      <c r="V14" s="43"/>
      <c r="W14" s="43"/>
    </row>
    <row r="15" spans="1:23" x14ac:dyDescent="0.25">
      <c r="A15" s="139"/>
      <c r="B15" s="152"/>
      <c r="C15" s="101" t="s">
        <v>456</v>
      </c>
      <c r="D15" s="102" t="s">
        <v>176</v>
      </c>
      <c r="E15" s="102" t="s">
        <v>286</v>
      </c>
      <c r="F15" s="142">
        <v>41255.384108796294</v>
      </c>
      <c r="G15" s="144">
        <v>6.5000000000000002E-2</v>
      </c>
      <c r="H15" s="145">
        <v>2.5000000000000001E-2</v>
      </c>
      <c r="I15" s="145">
        <v>0.03</v>
      </c>
      <c r="J15" s="145">
        <v>0.03</v>
      </c>
      <c r="K15" s="145">
        <v>0.04</v>
      </c>
      <c r="L15" s="146">
        <v>0.05</v>
      </c>
      <c r="M15" s="103">
        <v>6.4999999999999947E-2</v>
      </c>
      <c r="N15" s="104">
        <v>9.1624999999999845E-2</v>
      </c>
      <c r="O15" s="104">
        <v>0.12437374999999995</v>
      </c>
      <c r="P15" s="104">
        <v>0.15810496249999995</v>
      </c>
      <c r="Q15" s="104">
        <v>0.20442916099999997</v>
      </c>
      <c r="R15" s="105">
        <v>0.26465061904999998</v>
      </c>
      <c r="S15" s="10"/>
      <c r="T15" s="139"/>
      <c r="U15" s="137"/>
      <c r="V15" s="43"/>
      <c r="W15" s="43"/>
    </row>
    <row r="16" spans="1:23" x14ac:dyDescent="0.25">
      <c r="A16" s="139"/>
      <c r="B16" s="152"/>
      <c r="C16" s="101" t="s">
        <v>159</v>
      </c>
      <c r="D16" s="102" t="s">
        <v>118</v>
      </c>
      <c r="E16" s="102" t="s">
        <v>454</v>
      </c>
      <c r="F16" s="142">
        <v>41249.487488425926</v>
      </c>
      <c r="G16" s="144">
        <v>7.0000000000000007E-2</v>
      </c>
      <c r="H16" s="145">
        <v>0.03</v>
      </c>
      <c r="I16" s="145">
        <v>2.5000000000000001E-2</v>
      </c>
      <c r="J16" s="145">
        <v>2.7E-2</v>
      </c>
      <c r="K16" s="145">
        <v>0.03</v>
      </c>
      <c r="L16" s="146">
        <v>3.4000000000000002E-2</v>
      </c>
      <c r="M16" s="103">
        <v>7.0000000000000062E-2</v>
      </c>
      <c r="N16" s="104">
        <v>0.10210000000000008</v>
      </c>
      <c r="O16" s="104">
        <v>0.12965250000000017</v>
      </c>
      <c r="P16" s="104">
        <v>0.16015311749999994</v>
      </c>
      <c r="Q16" s="104">
        <v>0.19495771102500004</v>
      </c>
      <c r="R16" s="105">
        <v>0.23558627319984993</v>
      </c>
      <c r="S16" s="10"/>
      <c r="T16" s="139"/>
      <c r="U16" s="137"/>
      <c r="V16" s="43"/>
      <c r="W16" s="43"/>
    </row>
    <row r="17" spans="1:21" x14ac:dyDescent="0.25">
      <c r="A17" s="139"/>
      <c r="B17" s="152"/>
      <c r="C17" s="101" t="s">
        <v>278</v>
      </c>
      <c r="D17" s="102" t="s">
        <v>387</v>
      </c>
      <c r="E17" s="102" t="s">
        <v>279</v>
      </c>
      <c r="F17" s="142">
        <v>41243.407118055555</v>
      </c>
      <c r="G17" s="144">
        <v>0.02</v>
      </c>
      <c r="H17" s="145">
        <v>3.5000000000000003E-2</v>
      </c>
      <c r="I17" s="145">
        <v>0.04</v>
      </c>
      <c r="J17" s="145">
        <v>0.04</v>
      </c>
      <c r="K17" s="145">
        <v>0.04</v>
      </c>
      <c r="L17" s="146">
        <v>0.04</v>
      </c>
      <c r="M17" s="103">
        <v>2.0000000000000018E-2</v>
      </c>
      <c r="N17" s="104">
        <v>5.5699999999999861E-2</v>
      </c>
      <c r="O17" s="104">
        <v>9.7927999999999793E-2</v>
      </c>
      <c r="P17" s="104">
        <v>0.14184511999999971</v>
      </c>
      <c r="Q17" s="104">
        <v>0.18751892479999976</v>
      </c>
      <c r="R17" s="105">
        <v>0.23501968179199961</v>
      </c>
      <c r="S17" s="10"/>
      <c r="T17" s="139"/>
      <c r="U17" s="139"/>
    </row>
    <row r="18" spans="1:21" x14ac:dyDescent="0.25">
      <c r="A18" s="139"/>
      <c r="B18" s="152"/>
      <c r="C18" s="101" t="s">
        <v>99</v>
      </c>
      <c r="D18" s="102" t="s">
        <v>386</v>
      </c>
      <c r="E18" s="102" t="s">
        <v>256</v>
      </c>
      <c r="F18" s="142">
        <v>41253.203553240739</v>
      </c>
      <c r="G18" s="144">
        <v>5.5E-2</v>
      </c>
      <c r="H18" s="145">
        <v>6.0000000000000001E-3</v>
      </c>
      <c r="I18" s="145">
        <v>1.7999999999999999E-2</v>
      </c>
      <c r="J18" s="145">
        <v>2.7E-2</v>
      </c>
      <c r="K18" s="145">
        <v>2.7E-2</v>
      </c>
      <c r="L18" s="146">
        <v>0.03</v>
      </c>
      <c r="M18" s="103">
        <v>5.4999999999999938E-2</v>
      </c>
      <c r="N18" s="104">
        <v>6.1329999999999885E-2</v>
      </c>
      <c r="O18" s="104">
        <v>8.0433939999999815E-2</v>
      </c>
      <c r="P18" s="104">
        <v>0.10960565637999986</v>
      </c>
      <c r="Q18" s="104">
        <v>0.13956500910225977</v>
      </c>
      <c r="R18" s="105">
        <v>0.17375195937532761</v>
      </c>
      <c r="S18" s="10"/>
      <c r="T18" s="139"/>
      <c r="U18" s="139"/>
    </row>
    <row r="19" spans="1:21" x14ac:dyDescent="0.25">
      <c r="A19" s="139"/>
      <c r="B19" s="152"/>
      <c r="C19" s="101" t="s">
        <v>191</v>
      </c>
      <c r="D19" s="102" t="s">
        <v>160</v>
      </c>
      <c r="E19" s="102" t="s">
        <v>178</v>
      </c>
      <c r="F19" s="142">
        <v>41254.693912037037</v>
      </c>
      <c r="G19" s="144">
        <v>0.06</v>
      </c>
      <c r="H19" s="145">
        <v>0.01</v>
      </c>
      <c r="I19" s="145">
        <v>0</v>
      </c>
      <c r="J19" s="145">
        <v>-0.1</v>
      </c>
      <c r="K19" s="145">
        <v>-0.04</v>
      </c>
      <c r="L19" s="146">
        <v>0.02</v>
      </c>
      <c r="M19" s="103">
        <v>6.0000000000000053E-2</v>
      </c>
      <c r="N19" s="104">
        <v>7.0599999999999996E-2</v>
      </c>
      <c r="O19" s="104">
        <v>7.0599999999999996E-2</v>
      </c>
      <c r="P19" s="104">
        <v>-3.6459999999999937E-2</v>
      </c>
      <c r="Q19" s="104">
        <v>-7.5001600000000002E-2</v>
      </c>
      <c r="R19" s="105">
        <v>-5.6501632000000024E-2</v>
      </c>
      <c r="S19" s="10"/>
      <c r="T19" s="139"/>
      <c r="U19" s="139"/>
    </row>
    <row r="20" spans="1:21" x14ac:dyDescent="0.25">
      <c r="A20" s="139"/>
      <c r="B20" s="152"/>
      <c r="C20" s="101" t="s">
        <v>226</v>
      </c>
      <c r="D20" s="102" t="s">
        <v>0</v>
      </c>
      <c r="E20" s="102" t="s">
        <v>1</v>
      </c>
      <c r="F20" s="142">
        <v>41255.802928240744</v>
      </c>
      <c r="G20" s="144">
        <v>5.2499999999999998E-2</v>
      </c>
      <c r="H20" s="145">
        <v>0.04</v>
      </c>
      <c r="I20" s="145">
        <v>3.5000000000000003E-2</v>
      </c>
      <c r="J20" s="145">
        <v>0.03</v>
      </c>
      <c r="K20" s="145">
        <v>0.03</v>
      </c>
      <c r="L20" s="146">
        <v>0.03</v>
      </c>
      <c r="M20" s="103">
        <v>5.2500000000000213E-2</v>
      </c>
      <c r="N20" s="104">
        <v>9.4600000000000239E-2</v>
      </c>
      <c r="O20" s="104">
        <v>0.13291100000000022</v>
      </c>
      <c r="P20" s="104">
        <v>0.16689833000000021</v>
      </c>
      <c r="Q20" s="104">
        <v>0.20190527990000007</v>
      </c>
      <c r="R20" s="105">
        <v>0.23796243829700003</v>
      </c>
      <c r="S20" s="10"/>
      <c r="T20" s="139"/>
      <c r="U20" s="139"/>
    </row>
    <row r="21" spans="1:21" x14ac:dyDescent="0.25">
      <c r="A21" s="139"/>
      <c r="B21" s="152"/>
      <c r="C21" s="101" t="s">
        <v>287</v>
      </c>
      <c r="D21" s="102" t="s">
        <v>387</v>
      </c>
      <c r="E21" s="102" t="s">
        <v>288</v>
      </c>
      <c r="F21" s="142">
        <v>41243.589363425926</v>
      </c>
      <c r="G21" s="144">
        <v>0.05</v>
      </c>
      <c r="H21" s="145">
        <v>0.05</v>
      </c>
      <c r="I21" s="145">
        <v>0.05</v>
      </c>
      <c r="J21" s="145">
        <v>0.06</v>
      </c>
      <c r="K21" s="145">
        <v>0.06</v>
      </c>
      <c r="L21" s="146">
        <v>7.0000000000000007E-2</v>
      </c>
      <c r="M21" s="103">
        <v>5.0000000000000044E-2</v>
      </c>
      <c r="N21" s="104">
        <v>0.10250000000000004</v>
      </c>
      <c r="O21" s="104">
        <v>0.15762500000000013</v>
      </c>
      <c r="P21" s="104">
        <v>0.2270825000000003</v>
      </c>
      <c r="Q21" s="104">
        <v>0.30070745000000021</v>
      </c>
      <c r="R21" s="105">
        <v>0.39175697150000022</v>
      </c>
      <c r="S21" s="10"/>
      <c r="T21" s="139"/>
      <c r="U21" s="139"/>
    </row>
    <row r="22" spans="1:21" x14ac:dyDescent="0.25">
      <c r="A22" s="139"/>
      <c r="B22" s="152"/>
      <c r="C22" s="101" t="s">
        <v>394</v>
      </c>
      <c r="D22" s="102" t="s">
        <v>387</v>
      </c>
      <c r="E22" s="102" t="s">
        <v>395</v>
      </c>
      <c r="F22" s="142">
        <v>41243.516550925924</v>
      </c>
      <c r="G22" s="144">
        <v>7.0000000000000007E-2</v>
      </c>
      <c r="H22" s="145">
        <v>0.06</v>
      </c>
      <c r="I22" s="145">
        <v>0.05</v>
      </c>
      <c r="J22" s="145">
        <v>0.04</v>
      </c>
      <c r="K22" s="145">
        <v>0.03</v>
      </c>
      <c r="L22" s="146">
        <v>0.03</v>
      </c>
      <c r="M22" s="103">
        <v>7.0000000000000062E-2</v>
      </c>
      <c r="N22" s="104">
        <v>0.1342000000000001</v>
      </c>
      <c r="O22" s="104">
        <v>0.19091000000000014</v>
      </c>
      <c r="P22" s="104">
        <v>0.23854640000000016</v>
      </c>
      <c r="Q22" s="104">
        <v>0.27570279200000014</v>
      </c>
      <c r="R22" s="105">
        <v>0.31397387576000013</v>
      </c>
      <c r="S22" s="10"/>
      <c r="T22" s="139"/>
      <c r="U22" s="139"/>
    </row>
    <row r="23" spans="1:21" x14ac:dyDescent="0.25">
      <c r="A23" s="139"/>
      <c r="B23" s="152"/>
      <c r="C23" s="101" t="s">
        <v>205</v>
      </c>
      <c r="D23" s="102" t="s">
        <v>18</v>
      </c>
      <c r="E23" s="102" t="s">
        <v>161</v>
      </c>
      <c r="F23" s="142">
        <v>41252.524722222224</v>
      </c>
      <c r="G23" s="144">
        <v>1.9E-2</v>
      </c>
      <c r="H23" s="145">
        <v>2.1000000000000001E-2</v>
      </c>
      <c r="I23" s="145">
        <v>0.03</v>
      </c>
      <c r="J23" s="145">
        <v>3.5000000000000003E-2</v>
      </c>
      <c r="K23" s="145">
        <v>3.7999999999999999E-2</v>
      </c>
      <c r="L23" s="146">
        <v>0.04</v>
      </c>
      <c r="M23" s="103">
        <v>1.8999999999999906E-2</v>
      </c>
      <c r="N23" s="104">
        <v>4.0398999999999852E-2</v>
      </c>
      <c r="O23" s="104">
        <v>7.1610969999999829E-2</v>
      </c>
      <c r="P23" s="104">
        <v>0.10911735394999988</v>
      </c>
      <c r="Q23" s="104">
        <v>0.15126381340009964</v>
      </c>
      <c r="R23" s="105">
        <v>0.19731436593610385</v>
      </c>
      <c r="S23" s="10"/>
      <c r="T23" s="139"/>
      <c r="U23" s="139"/>
    </row>
    <row r="24" spans="1:21" x14ac:dyDescent="0.25">
      <c r="A24" s="139"/>
      <c r="B24" s="152"/>
      <c r="C24" s="101" t="s">
        <v>224</v>
      </c>
      <c r="D24" s="102" t="s">
        <v>225</v>
      </c>
      <c r="E24" s="102" t="s">
        <v>324</v>
      </c>
      <c r="F24" s="142">
        <v>41246.372824074075</v>
      </c>
      <c r="G24" s="144"/>
      <c r="H24" s="145"/>
      <c r="I24" s="145"/>
      <c r="J24" s="145"/>
      <c r="K24" s="145"/>
      <c r="L24" s="146"/>
      <c r="M24" s="103"/>
      <c r="N24" s="104"/>
      <c r="O24" s="104"/>
      <c r="P24" s="104"/>
      <c r="Q24" s="104"/>
      <c r="R24" s="105"/>
      <c r="S24" s="10"/>
      <c r="T24" s="139"/>
      <c r="U24" s="139"/>
    </row>
    <row r="25" spans="1:21" x14ac:dyDescent="0.25">
      <c r="A25" s="139"/>
      <c r="B25" s="152"/>
      <c r="C25" s="101" t="s">
        <v>323</v>
      </c>
      <c r="D25" s="102" t="s">
        <v>387</v>
      </c>
      <c r="E25" s="102" t="s">
        <v>6</v>
      </c>
      <c r="F25" s="142">
        <v>41250.607951388891</v>
      </c>
      <c r="G25" s="144">
        <v>7.9000000000000001E-2</v>
      </c>
      <c r="H25" s="145">
        <v>4.2000000000000003E-2</v>
      </c>
      <c r="I25" s="145">
        <v>0.04</v>
      </c>
      <c r="J25" s="145">
        <v>0.04</v>
      </c>
      <c r="K25" s="145">
        <v>4.4999999999999998E-2</v>
      </c>
      <c r="L25" s="146">
        <v>4.4999999999999998E-2</v>
      </c>
      <c r="M25" s="103">
        <v>7.8999999999999959E-2</v>
      </c>
      <c r="N25" s="104">
        <v>0.12431800000000015</v>
      </c>
      <c r="O25" s="104">
        <v>0.16929072000000023</v>
      </c>
      <c r="P25" s="104">
        <v>0.21606234880000019</v>
      </c>
      <c r="Q25" s="104">
        <v>0.27078515449600005</v>
      </c>
      <c r="R25" s="105">
        <v>0.32797048644832016</v>
      </c>
      <c r="S25" s="10"/>
      <c r="T25" s="139"/>
      <c r="U25" s="139"/>
    </row>
    <row r="26" spans="1:21" x14ac:dyDescent="0.25">
      <c r="A26" s="139"/>
      <c r="B26" s="152"/>
      <c r="C26" s="101" t="s">
        <v>325</v>
      </c>
      <c r="D26" s="102" t="s">
        <v>387</v>
      </c>
      <c r="E26" s="102" t="s">
        <v>240</v>
      </c>
      <c r="F26" s="142">
        <v>41254.685312499998</v>
      </c>
      <c r="G26" s="144">
        <v>5.5E-2</v>
      </c>
      <c r="H26" s="145">
        <v>1.6E-2</v>
      </c>
      <c r="I26" s="145">
        <v>2.5000000000000001E-2</v>
      </c>
      <c r="J26" s="145">
        <v>3.3000000000000002E-2</v>
      </c>
      <c r="K26" s="145">
        <v>3.5000000000000003E-2</v>
      </c>
      <c r="L26" s="146">
        <v>3.5000000000000003E-2</v>
      </c>
      <c r="M26" s="103">
        <v>5.4999999999999938E-2</v>
      </c>
      <c r="N26" s="104">
        <v>7.1879999999999722E-2</v>
      </c>
      <c r="O26" s="104">
        <v>9.8676999999999904E-2</v>
      </c>
      <c r="P26" s="104">
        <v>0.13493334099999976</v>
      </c>
      <c r="Q26" s="104">
        <v>0.17465600793499991</v>
      </c>
      <c r="R26" s="105">
        <v>0.21576896821272484</v>
      </c>
      <c r="S26" s="10"/>
      <c r="T26" s="139"/>
      <c r="U26" s="139"/>
    </row>
    <row r="27" spans="1:21" x14ac:dyDescent="0.25">
      <c r="A27" s="139"/>
      <c r="B27" s="152"/>
      <c r="C27" s="101" t="s">
        <v>39</v>
      </c>
      <c r="D27" s="102" t="s">
        <v>461</v>
      </c>
      <c r="E27" s="102" t="s">
        <v>462</v>
      </c>
      <c r="F27" s="142">
        <v>41243.369618055556</v>
      </c>
      <c r="G27" s="144"/>
      <c r="H27" s="145"/>
      <c r="I27" s="145"/>
      <c r="J27" s="145"/>
      <c r="K27" s="145"/>
      <c r="L27" s="146"/>
      <c r="M27" s="103"/>
      <c r="N27" s="104"/>
      <c r="O27" s="104"/>
      <c r="P27" s="104"/>
      <c r="Q27" s="104"/>
      <c r="R27" s="105"/>
      <c r="S27" s="10"/>
      <c r="T27" s="139"/>
      <c r="U27" s="139"/>
    </row>
    <row r="28" spans="1:21" x14ac:dyDescent="0.25">
      <c r="A28" s="139"/>
      <c r="B28" s="152"/>
      <c r="C28" s="101" t="s">
        <v>37</v>
      </c>
      <c r="D28" s="102" t="s">
        <v>326</v>
      </c>
      <c r="E28" s="102" t="s">
        <v>38</v>
      </c>
      <c r="F28" s="142">
        <v>41255.389618055553</v>
      </c>
      <c r="G28" s="144">
        <v>1.2E-2</v>
      </c>
      <c r="H28" s="145">
        <v>0.04</v>
      </c>
      <c r="I28" s="145">
        <v>5.5E-2</v>
      </c>
      <c r="J28" s="145">
        <v>7.0000000000000007E-2</v>
      </c>
      <c r="K28" s="145">
        <v>0.09</v>
      </c>
      <c r="L28" s="146">
        <v>8.2000000000000003E-2</v>
      </c>
      <c r="M28" s="103">
        <v>1.2000000000000011E-2</v>
      </c>
      <c r="N28" s="104">
        <v>5.2480000000000082E-2</v>
      </c>
      <c r="O28" s="104">
        <v>0.11036639999999998</v>
      </c>
      <c r="P28" s="104">
        <v>0.1880920479999999</v>
      </c>
      <c r="Q28" s="104">
        <v>0.2950203323199998</v>
      </c>
      <c r="R28" s="105">
        <v>0.4012119995702399</v>
      </c>
      <c r="S28" s="10"/>
      <c r="T28" s="139"/>
      <c r="U28" s="139"/>
    </row>
    <row r="29" spans="1:21" x14ac:dyDescent="0.25">
      <c r="A29" s="139"/>
      <c r="B29" s="152"/>
      <c r="C29" s="101" t="s">
        <v>416</v>
      </c>
      <c r="D29" s="102" t="s">
        <v>417</v>
      </c>
      <c r="E29" s="102" t="s">
        <v>184</v>
      </c>
      <c r="F29" s="142">
        <v>41254.710995370369</v>
      </c>
      <c r="G29" s="144">
        <v>0.06</v>
      </c>
      <c r="H29" s="145">
        <v>0.04</v>
      </c>
      <c r="I29" s="145">
        <v>0.02</v>
      </c>
      <c r="J29" s="145">
        <v>0.02</v>
      </c>
      <c r="K29" s="145">
        <v>0.02</v>
      </c>
      <c r="L29" s="146">
        <v>0.02</v>
      </c>
      <c r="M29" s="103">
        <v>6.0000000000000053E-2</v>
      </c>
      <c r="N29" s="104">
        <v>0.10239999999999982</v>
      </c>
      <c r="O29" s="104">
        <v>0.12444799999999989</v>
      </c>
      <c r="P29" s="104">
        <v>0.14693695999999989</v>
      </c>
      <c r="Q29" s="104">
        <v>0.16987569919999967</v>
      </c>
      <c r="R29" s="105">
        <v>0.19327321318399959</v>
      </c>
      <c r="S29" s="10"/>
      <c r="T29" s="139"/>
      <c r="U29" s="139"/>
    </row>
    <row r="30" spans="1:21" x14ac:dyDescent="0.25">
      <c r="A30" s="139"/>
      <c r="B30" s="152"/>
      <c r="C30" s="101" t="s">
        <v>452</v>
      </c>
      <c r="D30" s="102" t="s">
        <v>453</v>
      </c>
      <c r="E30" s="102" t="s">
        <v>34</v>
      </c>
      <c r="F30" s="142">
        <v>41250.179768518516</v>
      </c>
      <c r="G30" s="144">
        <v>0.06</v>
      </c>
      <c r="H30" s="145">
        <v>0.05</v>
      </c>
      <c r="I30" s="145">
        <v>0.04</v>
      </c>
      <c r="J30" s="145">
        <v>0.04</v>
      </c>
      <c r="K30" s="145">
        <v>0.04</v>
      </c>
      <c r="L30" s="146">
        <v>0.04</v>
      </c>
      <c r="M30" s="103">
        <v>6.0000000000000053E-2</v>
      </c>
      <c r="N30" s="104">
        <v>0.11299999999999999</v>
      </c>
      <c r="O30" s="104">
        <v>0.15751999999999988</v>
      </c>
      <c r="P30" s="104">
        <v>0.20382080000000014</v>
      </c>
      <c r="Q30" s="104">
        <v>0.25197363200000011</v>
      </c>
      <c r="R30" s="105">
        <v>0.30205257728000001</v>
      </c>
      <c r="S30" s="10"/>
      <c r="T30" s="139"/>
      <c r="U30" s="139"/>
    </row>
    <row r="31" spans="1:21" x14ac:dyDescent="0.25">
      <c r="A31" s="139"/>
      <c r="B31" s="152"/>
      <c r="C31" s="101" t="s">
        <v>399</v>
      </c>
      <c r="D31" s="102" t="s">
        <v>21</v>
      </c>
      <c r="E31" s="102" t="s">
        <v>400</v>
      </c>
      <c r="F31" s="142">
        <v>41246.360277777778</v>
      </c>
      <c r="G31" s="144">
        <v>5.7500000000000002E-2</v>
      </c>
      <c r="H31" s="145">
        <v>5.5100000000000003E-2</v>
      </c>
      <c r="I31" s="145">
        <v>3.15E-2</v>
      </c>
      <c r="J31" s="145">
        <v>3.15E-2</v>
      </c>
      <c r="K31" s="145">
        <v>0.03</v>
      </c>
      <c r="L31" s="146">
        <v>3.5000000000000003E-2</v>
      </c>
      <c r="M31" s="103">
        <v>5.7499999999999885E-2</v>
      </c>
      <c r="N31" s="104">
        <v>0.11576824999999991</v>
      </c>
      <c r="O31" s="104">
        <v>0.15091494987499998</v>
      </c>
      <c r="P31" s="104">
        <v>0.18716877079606231</v>
      </c>
      <c r="Q31" s="104">
        <v>0.22278383391994416</v>
      </c>
      <c r="R31" s="105">
        <v>0.26558126810714233</v>
      </c>
      <c r="S31" s="10"/>
      <c r="T31" s="139"/>
      <c r="U31" s="139"/>
    </row>
    <row r="32" spans="1:21" x14ac:dyDescent="0.25">
      <c r="A32" s="139"/>
      <c r="B32" s="152"/>
      <c r="C32" s="102" t="s">
        <v>327</v>
      </c>
      <c r="D32" s="102" t="s">
        <v>363</v>
      </c>
      <c r="E32" s="102" t="s">
        <v>61</v>
      </c>
      <c r="F32" s="142">
        <v>41255.595081018517</v>
      </c>
      <c r="G32" s="144">
        <v>0.05</v>
      </c>
      <c r="H32" s="145">
        <v>0.03</v>
      </c>
      <c r="I32" s="145">
        <v>3.5000000000000003E-2</v>
      </c>
      <c r="J32" s="145">
        <v>0.03</v>
      </c>
      <c r="K32" s="145">
        <v>0.03</v>
      </c>
      <c r="L32" s="146">
        <v>2.5000000000000001E-2</v>
      </c>
      <c r="M32" s="103">
        <v>5.0000000000000044E-2</v>
      </c>
      <c r="N32" s="104">
        <v>8.1500000000000128E-2</v>
      </c>
      <c r="O32" s="104">
        <v>0.11935249999999997</v>
      </c>
      <c r="P32" s="104">
        <v>0.1529330750000002</v>
      </c>
      <c r="Q32" s="104">
        <v>0.18752106725000028</v>
      </c>
      <c r="R32" s="105">
        <v>0.2172090939312501</v>
      </c>
      <c r="S32" s="10"/>
      <c r="T32" s="139"/>
      <c r="U32" s="139"/>
    </row>
    <row r="33" spans="1:21" x14ac:dyDescent="0.25">
      <c r="A33" s="139"/>
      <c r="B33" s="152"/>
      <c r="C33" s="101" t="s">
        <v>95</v>
      </c>
      <c r="D33" s="102" t="s">
        <v>387</v>
      </c>
      <c r="E33" s="102" t="s">
        <v>96</v>
      </c>
      <c r="F33" s="142">
        <v>41255.40351851852</v>
      </c>
      <c r="G33" s="144"/>
      <c r="H33" s="145"/>
      <c r="I33" s="145"/>
      <c r="J33" s="145"/>
      <c r="K33" s="145"/>
      <c r="L33" s="146"/>
      <c r="M33" s="103"/>
      <c r="N33" s="104"/>
      <c r="O33" s="104"/>
      <c r="P33" s="104"/>
      <c r="Q33" s="104"/>
      <c r="R33" s="105"/>
      <c r="S33" s="10"/>
      <c r="T33" s="139"/>
      <c r="U33" s="139"/>
    </row>
    <row r="34" spans="1:21" x14ac:dyDescent="0.25">
      <c r="A34" s="139"/>
      <c r="B34" s="152"/>
      <c r="C34" s="101" t="s">
        <v>315</v>
      </c>
      <c r="D34" s="102" t="s">
        <v>387</v>
      </c>
      <c r="E34" s="102" t="s">
        <v>239</v>
      </c>
      <c r="F34" s="142">
        <v>41254.640856481485</v>
      </c>
      <c r="G34" s="144">
        <v>3.5000000000000003E-2</v>
      </c>
      <c r="H34" s="145">
        <v>4.4999999999999998E-2</v>
      </c>
      <c r="I34" s="145">
        <v>3.5999999999999997E-2</v>
      </c>
      <c r="J34" s="145">
        <v>3.1E-2</v>
      </c>
      <c r="K34" s="145">
        <v>0.04</v>
      </c>
      <c r="L34" s="146">
        <v>0.05</v>
      </c>
      <c r="M34" s="103">
        <v>3.5000000000000142E-2</v>
      </c>
      <c r="N34" s="104">
        <v>8.1575000000000175E-2</v>
      </c>
      <c r="O34" s="104">
        <v>0.1205117</v>
      </c>
      <c r="P34" s="104">
        <v>0.15524756270000006</v>
      </c>
      <c r="Q34" s="104">
        <v>0.2014574652079999</v>
      </c>
      <c r="R34" s="105">
        <v>0.26153033846840001</v>
      </c>
      <c r="S34" s="10"/>
      <c r="T34" s="139"/>
      <c r="U34" s="139"/>
    </row>
    <row r="35" spans="1:21" x14ac:dyDescent="0.25">
      <c r="A35" s="139"/>
      <c r="B35" s="152"/>
      <c r="C35" s="101" t="s">
        <v>364</v>
      </c>
      <c r="D35" s="102" t="s">
        <v>387</v>
      </c>
      <c r="E35" s="102" t="s">
        <v>202</v>
      </c>
      <c r="F35" s="142">
        <v>41249.338726851849</v>
      </c>
      <c r="G35" s="144">
        <v>6.5000000000000002E-2</v>
      </c>
      <c r="H35" s="145">
        <v>4.4999999999999998E-2</v>
      </c>
      <c r="I35" s="145">
        <v>3.3000000000000002E-2</v>
      </c>
      <c r="J35" s="145">
        <v>4.4999999999999998E-2</v>
      </c>
      <c r="K35" s="145">
        <v>4.8000000000000001E-2</v>
      </c>
      <c r="L35" s="146">
        <v>0.05</v>
      </c>
      <c r="M35" s="103">
        <v>6.4999999999999947E-2</v>
      </c>
      <c r="N35" s="104">
        <v>0.11292500000000016</v>
      </c>
      <c r="O35" s="104">
        <v>0.1496515249999999</v>
      </c>
      <c r="P35" s="104">
        <v>0.20138584362499978</v>
      </c>
      <c r="Q35" s="104">
        <v>0.2590523641189999</v>
      </c>
      <c r="R35" s="105">
        <v>0.32200498232495001</v>
      </c>
      <c r="S35" s="10"/>
      <c r="T35" s="139"/>
      <c r="U35" s="139"/>
    </row>
    <row r="36" spans="1:21" x14ac:dyDescent="0.25">
      <c r="A36" s="139"/>
      <c r="B36" s="152"/>
      <c r="C36" s="101" t="s">
        <v>235</v>
      </c>
      <c r="D36" s="102" t="s">
        <v>386</v>
      </c>
      <c r="E36" s="102" t="s">
        <v>105</v>
      </c>
      <c r="F36" s="142">
        <v>41247.339444444442</v>
      </c>
      <c r="G36" s="144"/>
      <c r="H36" s="145"/>
      <c r="I36" s="145"/>
      <c r="J36" s="145"/>
      <c r="K36" s="145"/>
      <c r="L36" s="146"/>
      <c r="M36" s="103"/>
      <c r="N36" s="104"/>
      <c r="O36" s="104"/>
      <c r="P36" s="104"/>
      <c r="Q36" s="104"/>
      <c r="R36" s="105"/>
      <c r="S36" s="10"/>
      <c r="T36" s="139"/>
      <c r="U36" s="139"/>
    </row>
    <row r="37" spans="1:21" x14ac:dyDescent="0.25">
      <c r="A37" s="139"/>
      <c r="B37" s="152"/>
      <c r="C37" s="101" t="s">
        <v>81</v>
      </c>
      <c r="D37" s="102" t="s">
        <v>173</v>
      </c>
      <c r="E37" s="102" t="s">
        <v>98</v>
      </c>
      <c r="F37" s="142">
        <v>41250.943993055553</v>
      </c>
      <c r="G37" s="144">
        <v>2.5000000000000001E-2</v>
      </c>
      <c r="H37" s="145">
        <v>0.03</v>
      </c>
      <c r="I37" s="145">
        <v>3.5000000000000003E-2</v>
      </c>
      <c r="J37" s="145">
        <v>3.5000000000000003E-2</v>
      </c>
      <c r="K37" s="145">
        <v>0.03</v>
      </c>
      <c r="L37" s="146">
        <v>2.5000000000000001E-2</v>
      </c>
      <c r="M37" s="103">
        <v>2.4999999999999911E-2</v>
      </c>
      <c r="N37" s="104">
        <v>5.5749999999999966E-2</v>
      </c>
      <c r="O37" s="104">
        <v>9.2701249999999957E-2</v>
      </c>
      <c r="P37" s="104">
        <v>0.13094579375000004</v>
      </c>
      <c r="Q37" s="104">
        <v>0.16487416756250006</v>
      </c>
      <c r="R37" s="105">
        <v>0.19399602175156239</v>
      </c>
      <c r="S37" s="10"/>
      <c r="T37" s="139"/>
      <c r="U37" s="139"/>
    </row>
    <row r="38" spans="1:21" x14ac:dyDescent="0.25">
      <c r="A38" s="139"/>
      <c r="B38" s="152"/>
      <c r="C38" s="101" t="s">
        <v>426</v>
      </c>
      <c r="D38" s="102" t="s">
        <v>18</v>
      </c>
      <c r="E38" s="102" t="s">
        <v>427</v>
      </c>
      <c r="F38" s="142">
        <v>41253.363437499997</v>
      </c>
      <c r="G38" s="144">
        <v>0.02</v>
      </c>
      <c r="H38" s="145">
        <v>1.4999999999999999E-2</v>
      </c>
      <c r="I38" s="145">
        <v>2.5000000000000001E-2</v>
      </c>
      <c r="J38" s="145">
        <v>0.03</v>
      </c>
      <c r="K38" s="145">
        <v>0.03</v>
      </c>
      <c r="L38" s="146">
        <v>0.03</v>
      </c>
      <c r="M38" s="103">
        <v>2.0000000000000018E-2</v>
      </c>
      <c r="N38" s="104">
        <v>3.5299999999999887E-2</v>
      </c>
      <c r="O38" s="104">
        <v>6.118250000000014E-2</v>
      </c>
      <c r="P38" s="104">
        <v>9.3017974999999975E-2</v>
      </c>
      <c r="Q38" s="104">
        <v>0.12580851425000006</v>
      </c>
      <c r="R38" s="105">
        <v>0.15958276967750007</v>
      </c>
      <c r="S38" s="10"/>
      <c r="T38" s="139"/>
      <c r="U38" s="139"/>
    </row>
    <row r="39" spans="1:21" x14ac:dyDescent="0.25">
      <c r="A39" s="139"/>
      <c r="B39" s="152"/>
      <c r="C39" s="101" t="s">
        <v>332</v>
      </c>
      <c r="D39" s="102" t="s">
        <v>345</v>
      </c>
      <c r="E39" s="102" t="s">
        <v>346</v>
      </c>
      <c r="F39" s="142">
        <v>41254.511817129627</v>
      </c>
      <c r="G39" s="144">
        <v>-0.01</v>
      </c>
      <c r="H39" s="145">
        <v>-5.0000000000000001E-3</v>
      </c>
      <c r="I39" s="145">
        <v>3.0000000000000001E-3</v>
      </c>
      <c r="J39" s="145">
        <v>7.4999999999999997E-3</v>
      </c>
      <c r="K39" s="145">
        <v>0.01</v>
      </c>
      <c r="L39" s="146">
        <v>1.4999999999999999E-2</v>
      </c>
      <c r="M39" s="103">
        <v>-1.0000000000000009E-2</v>
      </c>
      <c r="N39" s="104">
        <v>-1.4950000000000019E-2</v>
      </c>
      <c r="O39" s="104">
        <v>-1.1994850000000001E-2</v>
      </c>
      <c r="P39" s="104">
        <v>-4.5848113749999975E-3</v>
      </c>
      <c r="Q39" s="104">
        <v>5.3693405112500425E-3</v>
      </c>
      <c r="R39" s="105">
        <v>2.0449880618918836E-2</v>
      </c>
      <c r="S39" s="10"/>
      <c r="T39" s="139"/>
      <c r="U39" s="139"/>
    </row>
    <row r="40" spans="1:21" x14ac:dyDescent="0.25">
      <c r="A40" s="139"/>
      <c r="B40" s="152"/>
      <c r="C40" s="101" t="s">
        <v>414</v>
      </c>
      <c r="D40" s="102" t="s">
        <v>160</v>
      </c>
      <c r="E40" s="102" t="s">
        <v>415</v>
      </c>
      <c r="F40" s="142">
        <v>41254.687060185184</v>
      </c>
      <c r="G40" s="144">
        <v>0.09</v>
      </c>
      <c r="H40" s="145">
        <v>0.05</v>
      </c>
      <c r="I40" s="145">
        <v>0.04</v>
      </c>
      <c r="J40" s="145">
        <v>0.03</v>
      </c>
      <c r="K40" s="145">
        <v>0.02</v>
      </c>
      <c r="L40" s="146">
        <v>0.01</v>
      </c>
      <c r="M40" s="103">
        <v>8.9999999999999858E-2</v>
      </c>
      <c r="N40" s="104">
        <v>0.14449999999999985</v>
      </c>
      <c r="O40" s="104">
        <v>0.19028</v>
      </c>
      <c r="P40" s="104">
        <v>0.22598840000000009</v>
      </c>
      <c r="Q40" s="104">
        <v>0.25050816800000009</v>
      </c>
      <c r="R40" s="105">
        <v>0.26301324968000017</v>
      </c>
      <c r="S40" s="10"/>
      <c r="T40" s="139"/>
      <c r="U40" s="139"/>
    </row>
    <row r="41" spans="1:21" x14ac:dyDescent="0.25">
      <c r="A41" s="139"/>
      <c r="B41" s="152"/>
      <c r="C41" s="101" t="s">
        <v>33</v>
      </c>
      <c r="D41" s="102" t="s">
        <v>469</v>
      </c>
      <c r="E41" s="102" t="s">
        <v>468</v>
      </c>
      <c r="F41" s="142">
        <v>41254.747743055559</v>
      </c>
      <c r="G41" s="144"/>
      <c r="H41" s="145"/>
      <c r="I41" s="145"/>
      <c r="J41" s="145"/>
      <c r="K41" s="145"/>
      <c r="L41" s="146"/>
      <c r="M41" s="103"/>
      <c r="N41" s="104"/>
      <c r="O41" s="104"/>
      <c r="P41" s="104"/>
      <c r="Q41" s="104"/>
      <c r="R41" s="105"/>
      <c r="S41" s="10"/>
      <c r="T41" s="139"/>
      <c r="U41" s="139"/>
    </row>
    <row r="42" spans="1:21" x14ac:dyDescent="0.25">
      <c r="A42" s="139"/>
      <c r="B42" s="152"/>
      <c r="C42" s="101" t="s">
        <v>448</v>
      </c>
      <c r="D42" s="102" t="s">
        <v>450</v>
      </c>
      <c r="E42" s="102" t="s">
        <v>449</v>
      </c>
      <c r="F42" s="142">
        <v>41254.654340277775</v>
      </c>
      <c r="G42" s="144">
        <v>0.02</v>
      </c>
      <c r="H42" s="145">
        <v>3.7499999999999999E-2</v>
      </c>
      <c r="I42" s="145">
        <v>0.04</v>
      </c>
      <c r="J42" s="145">
        <v>3.5000000000000003E-2</v>
      </c>
      <c r="K42" s="145">
        <v>3.7499999999999999E-2</v>
      </c>
      <c r="L42" s="146">
        <v>3.7499999999999999E-2</v>
      </c>
      <c r="M42" s="103">
        <v>2.0000000000000018E-2</v>
      </c>
      <c r="N42" s="104">
        <v>5.8249999999999913E-2</v>
      </c>
      <c r="O42" s="104">
        <v>0.10057999999999989</v>
      </c>
      <c r="P42" s="104">
        <v>0.13910029999999995</v>
      </c>
      <c r="Q42" s="104">
        <v>0.18181656125000001</v>
      </c>
      <c r="R42" s="105">
        <v>0.22613468229687506</v>
      </c>
      <c r="S42" s="10"/>
      <c r="T42" s="139"/>
      <c r="U42" s="139"/>
    </row>
    <row r="43" spans="1:21" x14ac:dyDescent="0.25">
      <c r="A43" s="139"/>
      <c r="B43" s="152"/>
      <c r="C43" s="101" t="s">
        <v>411</v>
      </c>
      <c r="D43" s="102" t="s">
        <v>229</v>
      </c>
      <c r="E43" s="102" t="s">
        <v>230</v>
      </c>
      <c r="F43" s="142">
        <v>41247.417766203704</v>
      </c>
      <c r="G43" s="144">
        <v>0.02</v>
      </c>
      <c r="H43" s="145">
        <v>0.02</v>
      </c>
      <c r="I43" s="145">
        <v>0.03</v>
      </c>
      <c r="J43" s="145">
        <v>3.5000000000000003E-2</v>
      </c>
      <c r="K43" s="145">
        <v>0.03</v>
      </c>
      <c r="L43" s="146">
        <v>0.03</v>
      </c>
      <c r="M43" s="103">
        <v>2.0000000000000018E-2</v>
      </c>
      <c r="N43" s="104">
        <v>4.0399999999999991E-2</v>
      </c>
      <c r="O43" s="104">
        <v>7.1612000000000009E-2</v>
      </c>
      <c r="P43" s="104">
        <v>0.10911841999999994</v>
      </c>
      <c r="Q43" s="104">
        <v>0.14239197259999981</v>
      </c>
      <c r="R43" s="105">
        <v>0.17666373177799977</v>
      </c>
      <c r="S43" s="10"/>
      <c r="T43" s="139"/>
      <c r="U43" s="139"/>
    </row>
    <row r="44" spans="1:21" x14ac:dyDescent="0.25">
      <c r="A44" s="139"/>
      <c r="B44" s="152"/>
      <c r="C44" s="101" t="s">
        <v>420</v>
      </c>
      <c r="D44" s="102" t="s">
        <v>422</v>
      </c>
      <c r="E44" s="102" t="s">
        <v>421</v>
      </c>
      <c r="F44" s="142">
        <v>41254.403703703705</v>
      </c>
      <c r="G44" s="144">
        <v>0.02</v>
      </c>
      <c r="H44" s="145">
        <v>0.02</v>
      </c>
      <c r="I44" s="145">
        <v>3.5000000000000003E-2</v>
      </c>
      <c r="J44" s="145">
        <v>3.5000000000000003E-2</v>
      </c>
      <c r="K44" s="145">
        <v>0.04</v>
      </c>
      <c r="L44" s="146">
        <v>0.04</v>
      </c>
      <c r="M44" s="103">
        <v>2.0000000000000018E-2</v>
      </c>
      <c r="N44" s="104">
        <v>4.0399999999999991E-2</v>
      </c>
      <c r="O44" s="104">
        <v>7.6813999999999938E-2</v>
      </c>
      <c r="P44" s="104">
        <v>0.11450249000000001</v>
      </c>
      <c r="Q44" s="104">
        <v>0.1590825896000001</v>
      </c>
      <c r="R44" s="105">
        <v>0.20544589318399997</v>
      </c>
      <c r="S44" s="10"/>
      <c r="T44" s="139"/>
      <c r="U44" s="139"/>
    </row>
    <row r="45" spans="1:21" x14ac:dyDescent="0.25">
      <c r="A45" s="139"/>
      <c r="B45" s="152"/>
      <c r="C45" s="101" t="s">
        <v>333</v>
      </c>
      <c r="D45" s="102" t="s">
        <v>347</v>
      </c>
      <c r="E45" s="102" t="s">
        <v>348</v>
      </c>
      <c r="F45" s="142">
        <v>41249.395370370374</v>
      </c>
      <c r="G45" s="144">
        <v>2.2499999999999999E-2</v>
      </c>
      <c r="H45" s="145">
        <v>-0.04</v>
      </c>
      <c r="I45" s="145">
        <v>0.02</v>
      </c>
      <c r="J45" s="145">
        <v>-0.05</v>
      </c>
      <c r="K45" s="145">
        <v>1.4999999999999999E-2</v>
      </c>
      <c r="L45" s="146">
        <v>-0.05</v>
      </c>
      <c r="M45" s="103">
        <v>2.2499999999999964E-2</v>
      </c>
      <c r="N45" s="104">
        <v>-1.8400000000000083E-2</v>
      </c>
      <c r="O45" s="104">
        <v>1.2319999999998998E-3</v>
      </c>
      <c r="P45" s="104">
        <v>-4.8829600000000029E-2</v>
      </c>
      <c r="Q45" s="104">
        <v>-3.4562044000000069E-2</v>
      </c>
      <c r="R45" s="105">
        <v>-8.2833941800000144E-2</v>
      </c>
      <c r="S45" s="10"/>
      <c r="T45" s="139"/>
      <c r="U45" s="139"/>
    </row>
    <row r="46" spans="1:21" x14ac:dyDescent="0.25">
      <c r="A46" s="139"/>
      <c r="B46" s="152"/>
      <c r="C46" s="101" t="s">
        <v>301</v>
      </c>
      <c r="D46" s="102" t="s">
        <v>401</v>
      </c>
      <c r="E46" s="102" t="s">
        <v>66</v>
      </c>
      <c r="F46" s="142">
        <v>41254.666562500002</v>
      </c>
      <c r="G46" s="144">
        <v>0.05</v>
      </c>
      <c r="H46" s="145">
        <v>0.02</v>
      </c>
      <c r="I46" s="145">
        <v>0.03</v>
      </c>
      <c r="J46" s="145">
        <v>0.03</v>
      </c>
      <c r="K46" s="145">
        <v>3.5000000000000003E-2</v>
      </c>
      <c r="L46" s="146">
        <v>3.5000000000000003E-2</v>
      </c>
      <c r="M46" s="103">
        <v>5.0000000000000044E-2</v>
      </c>
      <c r="N46" s="104">
        <v>7.1000000000000174E-2</v>
      </c>
      <c r="O46" s="104">
        <v>0.10313000000000017</v>
      </c>
      <c r="P46" s="104">
        <v>0.13622390000000029</v>
      </c>
      <c r="Q46" s="104">
        <v>0.17599173650000033</v>
      </c>
      <c r="R46" s="105">
        <v>0.21715144727750024</v>
      </c>
      <c r="S46" s="10"/>
      <c r="T46" s="139"/>
      <c r="U46" s="139"/>
    </row>
    <row r="47" spans="1:21" x14ac:dyDescent="0.25">
      <c r="A47" s="139"/>
      <c r="B47" s="152"/>
      <c r="C47" s="101" t="s">
        <v>231</v>
      </c>
      <c r="D47" s="102" t="s">
        <v>234</v>
      </c>
      <c r="E47" s="102" t="s">
        <v>371</v>
      </c>
      <c r="F47" s="142">
        <v>41254.912905092591</v>
      </c>
      <c r="G47" s="144">
        <v>3.5000000000000003E-2</v>
      </c>
      <c r="H47" s="145">
        <v>0</v>
      </c>
      <c r="I47" s="145">
        <v>0.03</v>
      </c>
      <c r="J47" s="145">
        <v>2.5000000000000001E-2</v>
      </c>
      <c r="K47" s="145">
        <v>0.02</v>
      </c>
      <c r="L47" s="146">
        <v>0.04</v>
      </c>
      <c r="M47" s="103">
        <v>3.5000000000000142E-2</v>
      </c>
      <c r="N47" s="104">
        <v>3.5000000000000142E-2</v>
      </c>
      <c r="O47" s="104">
        <v>6.6050000000000164E-2</v>
      </c>
      <c r="P47" s="104">
        <v>9.2701250000000179E-2</v>
      </c>
      <c r="Q47" s="104">
        <v>0.11455527500000029</v>
      </c>
      <c r="R47" s="105">
        <v>0.15913748600000033</v>
      </c>
      <c r="S47" s="10"/>
      <c r="T47" s="139"/>
      <c r="U47" s="139"/>
    </row>
    <row r="48" spans="1:21" x14ac:dyDescent="0.25">
      <c r="A48" s="139"/>
      <c r="B48" s="152"/>
      <c r="C48" s="101" t="s">
        <v>276</v>
      </c>
      <c r="D48" s="102" t="s">
        <v>10</v>
      </c>
      <c r="E48" s="102" t="s">
        <v>277</v>
      </c>
      <c r="F48" s="142">
        <v>41249.483773148146</v>
      </c>
      <c r="G48" s="144">
        <v>2.9000000000000001E-2</v>
      </c>
      <c r="H48" s="145">
        <v>2.4E-2</v>
      </c>
      <c r="I48" s="145">
        <v>2.7E-2</v>
      </c>
      <c r="J48" s="145">
        <v>3.5999999999999997E-2</v>
      </c>
      <c r="K48" s="145">
        <v>4.2999999999999997E-2</v>
      </c>
      <c r="L48" s="146">
        <v>0.04</v>
      </c>
      <c r="M48" s="103">
        <v>2.9000000000000137E-2</v>
      </c>
      <c r="N48" s="104">
        <v>5.3695999999999966E-2</v>
      </c>
      <c r="O48" s="104">
        <v>8.2145792000000162E-2</v>
      </c>
      <c r="P48" s="104">
        <v>0.12110304051199994</v>
      </c>
      <c r="Q48" s="104">
        <v>0.16931047125401588</v>
      </c>
      <c r="R48" s="105">
        <v>0.21608289010417669</v>
      </c>
      <c r="S48" s="10"/>
      <c r="T48" s="139"/>
      <c r="U48" s="139"/>
    </row>
    <row r="49" spans="1:21" x14ac:dyDescent="0.25">
      <c r="A49" s="139"/>
      <c r="B49" s="152"/>
      <c r="C49" s="101" t="s">
        <v>302</v>
      </c>
      <c r="D49" s="102" t="s">
        <v>303</v>
      </c>
      <c r="E49" s="102" t="s">
        <v>63</v>
      </c>
      <c r="F49" s="142">
        <v>41243.498993055553</v>
      </c>
      <c r="G49" s="144">
        <v>0.06</v>
      </c>
      <c r="H49" s="145">
        <v>0.06</v>
      </c>
      <c r="I49" s="145">
        <v>0.04</v>
      </c>
      <c r="J49" s="145">
        <v>0.04</v>
      </c>
      <c r="K49" s="145">
        <v>0.03</v>
      </c>
      <c r="L49" s="146">
        <v>0.03</v>
      </c>
      <c r="M49" s="103">
        <v>6.0000000000000053E-2</v>
      </c>
      <c r="N49" s="104">
        <v>0.12360000000000015</v>
      </c>
      <c r="O49" s="104">
        <v>0.16854400000000003</v>
      </c>
      <c r="P49" s="104">
        <v>0.21528575999999999</v>
      </c>
      <c r="Q49" s="104">
        <v>0.25174433279999997</v>
      </c>
      <c r="R49" s="105">
        <v>0.2892966627839999</v>
      </c>
      <c r="S49" s="10"/>
      <c r="T49" s="139"/>
      <c r="U49" s="139"/>
    </row>
    <row r="50" spans="1:21" x14ac:dyDescent="0.25">
      <c r="A50" s="139"/>
      <c r="B50" s="152"/>
      <c r="C50" s="101" t="s">
        <v>304</v>
      </c>
      <c r="D50" s="102" t="s">
        <v>305</v>
      </c>
      <c r="E50" s="102" t="s">
        <v>59</v>
      </c>
      <c r="F50" s="142">
        <v>41249.336689814816</v>
      </c>
      <c r="G50" s="144">
        <v>0.04</v>
      </c>
      <c r="H50" s="145">
        <v>0.04</v>
      </c>
      <c r="I50" s="145">
        <v>0.05</v>
      </c>
      <c r="J50" s="145">
        <v>0.05</v>
      </c>
      <c r="K50" s="145">
        <v>0.05</v>
      </c>
      <c r="L50" s="146">
        <v>0.05</v>
      </c>
      <c r="M50" s="103">
        <v>4.0000000000000036E-2</v>
      </c>
      <c r="N50" s="104">
        <v>8.1599999999999895E-2</v>
      </c>
      <c r="O50" s="104">
        <v>0.13568000000000002</v>
      </c>
      <c r="P50" s="104">
        <v>0.19246400000000019</v>
      </c>
      <c r="Q50" s="104">
        <v>0.25208720000000007</v>
      </c>
      <c r="R50" s="105">
        <v>0.3146915600000002</v>
      </c>
      <c r="S50" s="10"/>
      <c r="T50" s="139"/>
      <c r="U50" s="139"/>
    </row>
    <row r="51" spans="1:21" x14ac:dyDescent="0.25">
      <c r="A51" s="139"/>
      <c r="B51" s="152"/>
      <c r="C51" s="101" t="s">
        <v>228</v>
      </c>
      <c r="D51" s="102" t="s">
        <v>387</v>
      </c>
      <c r="E51" s="102" t="s">
        <v>443</v>
      </c>
      <c r="F51" s="142">
        <v>41247.534178240741</v>
      </c>
      <c r="G51" s="144">
        <v>5.2999999999999999E-2</v>
      </c>
      <c r="H51" s="145">
        <v>2.69E-2</v>
      </c>
      <c r="I51" s="145">
        <v>2.86E-2</v>
      </c>
      <c r="J51" s="145">
        <v>3.32E-2</v>
      </c>
      <c r="K51" s="145">
        <v>3.3799999999999997E-2</v>
      </c>
      <c r="L51" s="146">
        <v>3.4000000000000002E-2</v>
      </c>
      <c r="M51" s="103">
        <v>5.2999999999999936E-2</v>
      </c>
      <c r="N51" s="104">
        <v>8.1325699999999834E-2</v>
      </c>
      <c r="O51" s="104">
        <v>0.11225161501999992</v>
      </c>
      <c r="P51" s="104">
        <v>0.14917836863866385</v>
      </c>
      <c r="Q51" s="104">
        <v>0.18802059749865063</v>
      </c>
      <c r="R51" s="105">
        <v>0.22841329781360487</v>
      </c>
      <c r="S51" s="10"/>
      <c r="T51" s="139"/>
      <c r="U51" s="139"/>
    </row>
    <row r="52" spans="1:21" x14ac:dyDescent="0.25">
      <c r="A52" s="139"/>
      <c r="B52" s="152"/>
      <c r="C52" s="101" t="s">
        <v>252</v>
      </c>
      <c r="D52" s="102" t="s">
        <v>193</v>
      </c>
      <c r="E52" s="102" t="s">
        <v>342</v>
      </c>
      <c r="F52" s="142">
        <v>41255</v>
      </c>
      <c r="G52" s="144">
        <v>4.2500000000000003E-2</v>
      </c>
      <c r="H52" s="145">
        <v>0.02</v>
      </c>
      <c r="I52" s="145">
        <v>0.02</v>
      </c>
      <c r="J52" s="145">
        <v>0.02</v>
      </c>
      <c r="K52" s="145">
        <v>0.02</v>
      </c>
      <c r="L52" s="146">
        <v>0.02</v>
      </c>
      <c r="M52" s="103">
        <v>4.2499999999999982E-2</v>
      </c>
      <c r="N52" s="104">
        <v>6.3350000000000017E-2</v>
      </c>
      <c r="O52" s="104">
        <v>8.4616999999999942E-2</v>
      </c>
      <c r="P52" s="104">
        <v>0.10630934000000014</v>
      </c>
      <c r="Q52" s="104">
        <v>0.12843552680000014</v>
      </c>
      <c r="R52" s="105">
        <v>0.1510042373360001</v>
      </c>
      <c r="S52" s="10"/>
      <c r="T52" s="139"/>
      <c r="U52" s="139"/>
    </row>
    <row r="53" spans="1:21" x14ac:dyDescent="0.25">
      <c r="A53" s="139"/>
      <c r="B53" s="152"/>
      <c r="C53" s="101" t="s">
        <v>334</v>
      </c>
      <c r="D53" s="102" t="s">
        <v>21</v>
      </c>
      <c r="E53" s="102" t="s">
        <v>349</v>
      </c>
      <c r="F53" s="142">
        <v>41250.461458333331</v>
      </c>
      <c r="G53" s="144">
        <v>0.03</v>
      </c>
      <c r="H53" s="145">
        <v>3.5000000000000003E-2</v>
      </c>
      <c r="I53" s="145">
        <v>0.03</v>
      </c>
      <c r="J53" s="145">
        <v>2.5000000000000001E-2</v>
      </c>
      <c r="K53" s="145">
        <v>2.5000000000000001E-2</v>
      </c>
      <c r="L53" s="146">
        <v>0.02</v>
      </c>
      <c r="M53" s="103">
        <v>3.0000000000000027E-2</v>
      </c>
      <c r="N53" s="104">
        <v>6.6050000000000164E-2</v>
      </c>
      <c r="O53" s="104">
        <v>9.8031500000000049E-2</v>
      </c>
      <c r="P53" s="104">
        <v>0.12548228750000012</v>
      </c>
      <c r="Q53" s="104">
        <v>0.15361934468750005</v>
      </c>
      <c r="R53" s="105">
        <v>0.17669173158125018</v>
      </c>
      <c r="S53" s="10"/>
      <c r="T53" s="139"/>
      <c r="U53" s="139"/>
    </row>
    <row r="54" spans="1:21" x14ac:dyDescent="0.25">
      <c r="A54" s="139"/>
      <c r="B54" s="152"/>
      <c r="C54" s="101" t="s">
        <v>51</v>
      </c>
      <c r="D54" s="102" t="s">
        <v>387</v>
      </c>
      <c r="E54" s="102" t="s">
        <v>52</v>
      </c>
      <c r="F54" s="142">
        <v>41247.667071759257</v>
      </c>
      <c r="G54" s="144">
        <v>-0.02</v>
      </c>
      <c r="H54" s="145">
        <v>-1.4999999999999999E-2</v>
      </c>
      <c r="I54" s="145">
        <v>-2.1999999999999999E-2</v>
      </c>
      <c r="J54" s="145">
        <v>-0.02</v>
      </c>
      <c r="K54" s="145">
        <v>-3.3000000000000002E-2</v>
      </c>
      <c r="L54" s="146">
        <v>-2.9000000000000001E-2</v>
      </c>
      <c r="M54" s="103">
        <v>-2.0000000000000018E-2</v>
      </c>
      <c r="N54" s="104">
        <v>-3.4700000000000064E-2</v>
      </c>
      <c r="O54" s="104">
        <v>-5.5936600000000003E-2</v>
      </c>
      <c r="P54" s="104">
        <v>-7.4817868000000121E-2</v>
      </c>
      <c r="Q54" s="104">
        <v>-0.10534887835600004</v>
      </c>
      <c r="R54" s="105">
        <v>-0.13129376088367606</v>
      </c>
      <c r="S54" s="10"/>
      <c r="T54" s="139"/>
      <c r="U54" s="139"/>
    </row>
    <row r="55" spans="1:21" x14ac:dyDescent="0.25">
      <c r="A55" s="139"/>
      <c r="B55" s="152"/>
      <c r="C55" s="101" t="s">
        <v>444</v>
      </c>
      <c r="D55" s="102" t="s">
        <v>114</v>
      </c>
      <c r="E55" s="102" t="s">
        <v>233</v>
      </c>
      <c r="F55" s="142">
        <v>41254.875810185185</v>
      </c>
      <c r="G55" s="144">
        <v>4.4999999999999998E-2</v>
      </c>
      <c r="H55" s="145">
        <v>2.9000000000000001E-2</v>
      </c>
      <c r="I55" s="145">
        <v>3.1E-2</v>
      </c>
      <c r="J55" s="145">
        <v>3.3000000000000002E-2</v>
      </c>
      <c r="K55" s="145">
        <v>3.3000000000000002E-2</v>
      </c>
      <c r="L55" s="146">
        <v>3.5000000000000003E-2</v>
      </c>
      <c r="M55" s="103">
        <v>4.4999999999999929E-2</v>
      </c>
      <c r="N55" s="104">
        <v>7.5304999999999955E-2</v>
      </c>
      <c r="O55" s="104">
        <v>0.10863945500000005</v>
      </c>
      <c r="P55" s="104">
        <v>0.14522455701499992</v>
      </c>
      <c r="Q55" s="104">
        <v>0.18301696739649498</v>
      </c>
      <c r="R55" s="105">
        <v>0.2244225612553723</v>
      </c>
      <c r="S55" s="10"/>
      <c r="T55" s="139"/>
      <c r="U55" s="139"/>
    </row>
    <row r="56" spans="1:21" x14ac:dyDescent="0.25">
      <c r="A56" s="139"/>
      <c r="B56" s="152"/>
      <c r="C56" s="101" t="s">
        <v>2</v>
      </c>
      <c r="D56" s="102" t="s">
        <v>387</v>
      </c>
      <c r="E56" s="102" t="s">
        <v>162</v>
      </c>
      <c r="F56" s="142">
        <v>41243.432662037034</v>
      </c>
      <c r="G56" s="144">
        <v>3.5999999999999997E-2</v>
      </c>
      <c r="H56" s="145">
        <v>4.2999999999999997E-2</v>
      </c>
      <c r="I56" s="145">
        <v>3.5000000000000003E-2</v>
      </c>
      <c r="J56" s="145">
        <v>3.5000000000000003E-2</v>
      </c>
      <c r="K56" s="145">
        <v>0.04</v>
      </c>
      <c r="L56" s="146">
        <v>0.04</v>
      </c>
      <c r="M56" s="103">
        <v>3.599999999999981E-2</v>
      </c>
      <c r="N56" s="104">
        <v>8.0547999999999842E-2</v>
      </c>
      <c r="O56" s="104">
        <v>0.11836717999999991</v>
      </c>
      <c r="P56" s="104">
        <v>0.15751003129999996</v>
      </c>
      <c r="Q56" s="104">
        <v>0.20381043255199982</v>
      </c>
      <c r="R56" s="105">
        <v>0.25196284985408002</v>
      </c>
      <c r="S56" s="10"/>
      <c r="T56" s="139"/>
      <c r="U56" s="139"/>
    </row>
    <row r="57" spans="1:21" x14ac:dyDescent="0.25">
      <c r="A57" s="139"/>
      <c r="B57" s="152"/>
      <c r="C57" s="101" t="s">
        <v>366</v>
      </c>
      <c r="D57" s="102" t="s">
        <v>217</v>
      </c>
      <c r="E57" s="102" t="s">
        <v>227</v>
      </c>
      <c r="F57" s="142">
        <v>41255.034189814818</v>
      </c>
      <c r="G57" s="144">
        <v>0.05</v>
      </c>
      <c r="H57" s="145">
        <v>0.01</v>
      </c>
      <c r="I57" s="145">
        <v>1.4999999999999999E-2</v>
      </c>
      <c r="J57" s="145">
        <v>1.4999999999999999E-2</v>
      </c>
      <c r="K57" s="145">
        <v>0.02</v>
      </c>
      <c r="L57" s="146">
        <v>2.5000000000000001E-2</v>
      </c>
      <c r="M57" s="103">
        <v>5.0000000000000044E-2</v>
      </c>
      <c r="N57" s="104">
        <v>6.0499999999999998E-2</v>
      </c>
      <c r="O57" s="104">
        <v>7.6407499999999962E-2</v>
      </c>
      <c r="P57" s="104">
        <v>9.2553612499999938E-2</v>
      </c>
      <c r="Q57" s="104">
        <v>0.11440468474999999</v>
      </c>
      <c r="R57" s="105">
        <v>0.14226480186875001</v>
      </c>
      <c r="S57" s="10"/>
      <c r="T57" s="139"/>
      <c r="U57" s="139"/>
    </row>
    <row r="58" spans="1:21" x14ac:dyDescent="0.25">
      <c r="A58" s="139"/>
      <c r="B58" s="152"/>
      <c r="C58" s="101" t="s">
        <v>4</v>
      </c>
      <c r="D58" s="102" t="s">
        <v>417</v>
      </c>
      <c r="E58" s="102" t="s">
        <v>104</v>
      </c>
      <c r="F58" s="142">
        <v>41253.080925925926</v>
      </c>
      <c r="G58" s="144">
        <v>3.7600000000000001E-2</v>
      </c>
      <c r="H58" s="145">
        <v>4.3099999999999999E-2</v>
      </c>
      <c r="I58" s="145">
        <v>4.82E-2</v>
      </c>
      <c r="J58" s="145">
        <v>4.07E-2</v>
      </c>
      <c r="K58" s="145">
        <v>3.56E-2</v>
      </c>
      <c r="L58" s="146">
        <v>3.1300000000000001E-2</v>
      </c>
      <c r="M58" s="103">
        <v>3.7600000000000078E-2</v>
      </c>
      <c r="N58" s="104">
        <v>8.2320560000000098E-2</v>
      </c>
      <c r="O58" s="104">
        <v>0.13448841099199993</v>
      </c>
      <c r="P58" s="104">
        <v>0.18066208931937422</v>
      </c>
      <c r="Q58" s="104">
        <v>0.22269365969914401</v>
      </c>
      <c r="R58" s="105">
        <v>0.26096397124772741</v>
      </c>
      <c r="S58" s="10"/>
      <c r="T58" s="139"/>
      <c r="U58" s="139"/>
    </row>
    <row r="59" spans="1:21" x14ac:dyDescent="0.25">
      <c r="A59" s="139"/>
      <c r="B59" s="152"/>
      <c r="C59" s="101" t="s">
        <v>335</v>
      </c>
      <c r="D59" s="102" t="s">
        <v>307</v>
      </c>
      <c r="E59" s="102" t="s">
        <v>275</v>
      </c>
      <c r="F59" s="142">
        <v>41254.684363425928</v>
      </c>
      <c r="G59" s="144">
        <v>8.5000000000000006E-2</v>
      </c>
      <c r="H59" s="145">
        <v>3.0700000000000002E-2</v>
      </c>
      <c r="I59" s="145">
        <v>3.27E-2</v>
      </c>
      <c r="J59" s="145">
        <v>3.4700000000000002E-2</v>
      </c>
      <c r="K59" s="145">
        <v>0.04</v>
      </c>
      <c r="L59" s="146">
        <v>0.05</v>
      </c>
      <c r="M59" s="103">
        <v>8.4999999999999964E-2</v>
      </c>
      <c r="N59" s="104">
        <v>0.11830950000000007</v>
      </c>
      <c r="O59" s="104">
        <v>0.15487822065000012</v>
      </c>
      <c r="P59" s="104">
        <v>0.19495249490655531</v>
      </c>
      <c r="Q59" s="104">
        <v>0.24275059470281746</v>
      </c>
      <c r="R59" s="105">
        <v>0.30488812443795843</v>
      </c>
      <c r="S59" s="10"/>
      <c r="T59" s="139"/>
      <c r="U59" s="139"/>
    </row>
    <row r="60" spans="1:21" x14ac:dyDescent="0.25">
      <c r="A60" s="139"/>
      <c r="B60" s="152"/>
      <c r="C60" s="101" t="s">
        <v>343</v>
      </c>
      <c r="D60" s="102" t="s">
        <v>347</v>
      </c>
      <c r="E60" s="102" t="s">
        <v>344</v>
      </c>
      <c r="F60" s="142">
        <v>41253.658587962964</v>
      </c>
      <c r="G60" s="144">
        <v>6.0999999999999999E-2</v>
      </c>
      <c r="H60" s="145">
        <v>0.03</v>
      </c>
      <c r="I60" s="145">
        <v>0.03</v>
      </c>
      <c r="J60" s="145">
        <v>0.03</v>
      </c>
      <c r="K60" s="145">
        <v>0.03</v>
      </c>
      <c r="L60" s="146">
        <v>0.03</v>
      </c>
      <c r="M60" s="103">
        <v>6.0999999999999943E-2</v>
      </c>
      <c r="N60" s="104">
        <v>9.2829999999999968E-2</v>
      </c>
      <c r="O60" s="104">
        <v>0.12561489999999997</v>
      </c>
      <c r="P60" s="104">
        <v>0.1593833469999999</v>
      </c>
      <c r="Q60" s="104">
        <v>0.19416484740999995</v>
      </c>
      <c r="R60" s="105">
        <v>0.22998979283230003</v>
      </c>
      <c r="S60" s="10"/>
      <c r="T60" s="139"/>
      <c r="U60" s="139"/>
    </row>
    <row r="61" spans="1:21" x14ac:dyDescent="0.25">
      <c r="A61" s="139"/>
      <c r="B61" s="152"/>
      <c r="C61" s="101" t="s">
        <v>321</v>
      </c>
      <c r="D61" s="102" t="s">
        <v>322</v>
      </c>
      <c r="E61" s="102" t="s">
        <v>246</v>
      </c>
      <c r="F61" s="142">
        <v>41254.481377314813</v>
      </c>
      <c r="G61" s="144">
        <v>0.05</v>
      </c>
      <c r="H61" s="145">
        <v>0.05</v>
      </c>
      <c r="I61" s="145">
        <v>0.05</v>
      </c>
      <c r="J61" s="145">
        <v>0.04</v>
      </c>
      <c r="K61" s="145">
        <v>0.03</v>
      </c>
      <c r="L61" s="146">
        <v>0.03</v>
      </c>
      <c r="M61" s="103">
        <v>5.0000000000000044E-2</v>
      </c>
      <c r="N61" s="104">
        <v>0.10250000000000004</v>
      </c>
      <c r="O61" s="104">
        <v>0.15762500000000013</v>
      </c>
      <c r="P61" s="104">
        <v>0.20392999999999994</v>
      </c>
      <c r="Q61" s="104">
        <v>0.24004789999999998</v>
      </c>
      <c r="R61" s="105">
        <v>0.27724933699999998</v>
      </c>
      <c r="S61" s="10"/>
      <c r="T61" s="139"/>
      <c r="U61" s="139"/>
    </row>
    <row r="62" spans="1:21" x14ac:dyDescent="0.25">
      <c r="A62" s="139"/>
      <c r="B62" s="152"/>
      <c r="C62" s="101" t="s">
        <v>174</v>
      </c>
      <c r="D62" s="102" t="s">
        <v>442</v>
      </c>
      <c r="E62" s="102" t="s">
        <v>258</v>
      </c>
      <c r="F62" s="142">
        <v>41243.57644675926</v>
      </c>
      <c r="G62" s="144">
        <v>3.2000000000000001E-2</v>
      </c>
      <c r="H62" s="145">
        <v>0.01</v>
      </c>
      <c r="I62" s="145">
        <v>2.1999999999999999E-2</v>
      </c>
      <c r="J62" s="145">
        <v>3.5999999999999997E-2</v>
      </c>
      <c r="K62" s="145">
        <v>4.7E-2</v>
      </c>
      <c r="L62" s="146">
        <v>3.7999999999999999E-2</v>
      </c>
      <c r="M62" s="103">
        <v>3.2000000000000028E-2</v>
      </c>
      <c r="N62" s="104">
        <v>4.2319999999999913E-2</v>
      </c>
      <c r="O62" s="104">
        <v>6.5251039999999927E-2</v>
      </c>
      <c r="P62" s="104">
        <v>0.1036000774400001</v>
      </c>
      <c r="Q62" s="104">
        <v>0.15546928107968006</v>
      </c>
      <c r="R62" s="105">
        <v>0.19937711376070766</v>
      </c>
      <c r="S62" s="10"/>
      <c r="T62" s="139"/>
      <c r="U62" s="139"/>
    </row>
    <row r="63" spans="1:21" x14ac:dyDescent="0.25">
      <c r="A63" s="139"/>
      <c r="B63" s="152"/>
      <c r="C63" s="101" t="s">
        <v>445</v>
      </c>
      <c r="D63" s="102" t="s">
        <v>451</v>
      </c>
      <c r="E63" s="102" t="s">
        <v>446</v>
      </c>
      <c r="F63" s="142">
        <v>41243.437569444446</v>
      </c>
      <c r="G63" s="144"/>
      <c r="H63" s="145"/>
      <c r="I63" s="145"/>
      <c r="J63" s="145"/>
      <c r="K63" s="145"/>
      <c r="L63" s="146"/>
      <c r="M63" s="103"/>
      <c r="N63" s="104"/>
      <c r="O63" s="104"/>
      <c r="P63" s="104"/>
      <c r="Q63" s="104"/>
      <c r="R63" s="105"/>
      <c r="S63" s="10"/>
      <c r="T63" s="139"/>
      <c r="U63" s="139"/>
    </row>
    <row r="64" spans="1:21" x14ac:dyDescent="0.25">
      <c r="A64" s="139"/>
      <c r="B64" s="152"/>
      <c r="C64" s="101" t="s">
        <v>412</v>
      </c>
      <c r="D64" s="102" t="s">
        <v>10</v>
      </c>
      <c r="E64" s="102" t="s">
        <v>413</v>
      </c>
      <c r="F64" s="142">
        <v>41243.782384259262</v>
      </c>
      <c r="G64" s="144">
        <v>4.4999999999999998E-2</v>
      </c>
      <c r="H64" s="145">
        <v>3.5000000000000003E-2</v>
      </c>
      <c r="I64" s="145">
        <v>2.5000000000000001E-2</v>
      </c>
      <c r="J64" s="145">
        <v>0.03</v>
      </c>
      <c r="K64" s="145">
        <v>0.03</v>
      </c>
      <c r="L64" s="146">
        <v>0.03</v>
      </c>
      <c r="M64" s="103">
        <v>4.4999999999999929E-2</v>
      </c>
      <c r="N64" s="104">
        <v>8.1574999999999953E-2</v>
      </c>
      <c r="O64" s="104">
        <v>0.10861437499999993</v>
      </c>
      <c r="P64" s="104">
        <v>0.14187280625000009</v>
      </c>
      <c r="Q64" s="104">
        <v>0.17612899043750008</v>
      </c>
      <c r="R64" s="105">
        <v>0.2114128601506251</v>
      </c>
      <c r="S64" s="10"/>
      <c r="T64" s="139"/>
      <c r="U64" s="139"/>
    </row>
    <row r="65" spans="1:21" x14ac:dyDescent="0.25">
      <c r="A65" s="139"/>
      <c r="B65" s="152"/>
      <c r="C65" s="101" t="s">
        <v>336</v>
      </c>
      <c r="D65" s="102" t="s">
        <v>10</v>
      </c>
      <c r="E65" s="102" t="s">
        <v>251</v>
      </c>
      <c r="F65" s="142">
        <v>41254.6562962963</v>
      </c>
      <c r="G65" s="144">
        <v>5.0999999999999997E-2</v>
      </c>
      <c r="H65" s="145">
        <v>4.5999999999999999E-2</v>
      </c>
      <c r="I65" s="145">
        <v>0.04</v>
      </c>
      <c r="J65" s="145">
        <v>4.4999999999999998E-2</v>
      </c>
      <c r="K65" s="145">
        <v>0.05</v>
      </c>
      <c r="L65" s="146">
        <v>0.05</v>
      </c>
      <c r="M65" s="103">
        <v>5.1000000000000156E-2</v>
      </c>
      <c r="N65" s="104">
        <v>9.9346000000000156E-2</v>
      </c>
      <c r="O65" s="104">
        <v>0.1433198400000002</v>
      </c>
      <c r="P65" s="104">
        <v>0.19476923280000036</v>
      </c>
      <c r="Q65" s="104">
        <v>0.25450769444000021</v>
      </c>
      <c r="R65" s="105">
        <v>0.31723307916200039</v>
      </c>
      <c r="S65" s="10"/>
      <c r="T65" s="139"/>
      <c r="U65" s="139"/>
    </row>
    <row r="66" spans="1:21" x14ac:dyDescent="0.25">
      <c r="A66" s="139"/>
      <c r="B66" s="152"/>
      <c r="C66" s="106" t="s">
        <v>75</v>
      </c>
      <c r="D66" s="107" t="s">
        <v>309</v>
      </c>
      <c r="E66" s="107" t="s">
        <v>72</v>
      </c>
      <c r="F66" s="142">
        <v>41255.884583333333</v>
      </c>
      <c r="G66" s="144"/>
      <c r="H66" s="145"/>
      <c r="I66" s="145"/>
      <c r="J66" s="145"/>
      <c r="K66" s="145"/>
      <c r="L66" s="146"/>
      <c r="M66" s="103"/>
      <c r="N66" s="104"/>
      <c r="O66" s="104"/>
      <c r="P66" s="104"/>
      <c r="Q66" s="104"/>
      <c r="R66" s="105"/>
      <c r="S66" s="10"/>
      <c r="T66" s="139"/>
      <c r="U66" s="139"/>
    </row>
    <row r="67" spans="1:21" x14ac:dyDescent="0.25">
      <c r="A67" s="139"/>
      <c r="B67" s="152"/>
      <c r="C67" s="101" t="s">
        <v>77</v>
      </c>
      <c r="D67" s="102" t="s">
        <v>310</v>
      </c>
      <c r="E67" s="102" t="s">
        <v>78</v>
      </c>
      <c r="F67" s="142">
        <v>41244.537905092591</v>
      </c>
      <c r="G67" s="144">
        <v>1.4999999999999999E-2</v>
      </c>
      <c r="H67" s="145">
        <v>1.4999999999999999E-2</v>
      </c>
      <c r="I67" s="145">
        <v>0.02</v>
      </c>
      <c r="J67" s="145">
        <v>0.03</v>
      </c>
      <c r="K67" s="145">
        <v>0.03</v>
      </c>
      <c r="L67" s="146">
        <v>0.05</v>
      </c>
      <c r="M67" s="103">
        <v>1.4999999999999902E-2</v>
      </c>
      <c r="N67" s="104">
        <v>3.0224999999999946E-2</v>
      </c>
      <c r="O67" s="104">
        <v>5.0829500000000083E-2</v>
      </c>
      <c r="P67" s="104">
        <v>8.2354384999999919E-2</v>
      </c>
      <c r="Q67" s="104">
        <v>0.11482501654999999</v>
      </c>
      <c r="R67" s="105">
        <v>0.17056626737749991</v>
      </c>
      <c r="S67" s="10"/>
      <c r="T67" s="139"/>
      <c r="U67" s="139"/>
    </row>
    <row r="68" spans="1:21" x14ac:dyDescent="0.25">
      <c r="A68" s="139"/>
      <c r="B68" s="152"/>
      <c r="C68" s="101" t="s">
        <v>272</v>
      </c>
      <c r="D68" s="102" t="s">
        <v>387</v>
      </c>
      <c r="E68" s="102" t="s">
        <v>273</v>
      </c>
      <c r="F68" s="142">
        <v>41254.656400462962</v>
      </c>
      <c r="G68" s="144">
        <v>3.5999999999999997E-2</v>
      </c>
      <c r="H68" s="145">
        <v>4.1000000000000002E-2</v>
      </c>
      <c r="I68" s="145">
        <v>5.2999999999999999E-2</v>
      </c>
      <c r="J68" s="145">
        <v>2.7E-2</v>
      </c>
      <c r="K68" s="145">
        <v>2.1000000000000001E-2</v>
      </c>
      <c r="L68" s="146">
        <v>3.3000000000000002E-2</v>
      </c>
      <c r="M68" s="103">
        <v>3.599999999999981E-2</v>
      </c>
      <c r="N68" s="104">
        <v>7.8475999999999768E-2</v>
      </c>
      <c r="O68" s="104">
        <v>0.13563522799999994</v>
      </c>
      <c r="P68" s="104">
        <v>0.16629737915599985</v>
      </c>
      <c r="Q68" s="104">
        <v>0.19078962411827605</v>
      </c>
      <c r="R68" s="105">
        <v>0.23008568171417898</v>
      </c>
      <c r="S68" s="10"/>
      <c r="T68" s="139"/>
      <c r="U68" s="139"/>
    </row>
    <row r="69" spans="1:21" x14ac:dyDescent="0.25">
      <c r="A69" s="139"/>
      <c r="B69" s="152"/>
      <c r="C69" s="101" t="s">
        <v>55</v>
      </c>
      <c r="D69" s="102" t="s">
        <v>311</v>
      </c>
      <c r="E69" s="102" t="s">
        <v>200</v>
      </c>
      <c r="F69" s="142">
        <v>41249.352222222224</v>
      </c>
      <c r="G69" s="144">
        <v>0.05</v>
      </c>
      <c r="H69" s="145">
        <v>0.03</v>
      </c>
      <c r="I69" s="145">
        <v>2.5000000000000001E-2</v>
      </c>
      <c r="J69" s="145">
        <v>2.5000000000000001E-2</v>
      </c>
      <c r="K69" s="145">
        <v>2.5000000000000001E-2</v>
      </c>
      <c r="L69" s="146">
        <v>2.5000000000000001E-2</v>
      </c>
      <c r="M69" s="103">
        <v>5.0000000000000044E-2</v>
      </c>
      <c r="N69" s="104">
        <v>8.1500000000000128E-2</v>
      </c>
      <c r="O69" s="104">
        <v>0.10853750000000018</v>
      </c>
      <c r="P69" s="104">
        <v>0.13625093750000006</v>
      </c>
      <c r="Q69" s="104">
        <v>0.16465721093749996</v>
      </c>
      <c r="R69" s="105">
        <v>0.19377364121093743</v>
      </c>
      <c r="S69" s="10"/>
      <c r="T69" s="139"/>
      <c r="U69" s="139"/>
    </row>
    <row r="70" spans="1:21" x14ac:dyDescent="0.25">
      <c r="A70" s="139"/>
      <c r="B70" s="152"/>
      <c r="C70" s="101" t="s">
        <v>431</v>
      </c>
      <c r="D70" s="102" t="s">
        <v>432</v>
      </c>
      <c r="E70" s="102" t="s">
        <v>433</v>
      </c>
      <c r="F70" s="142">
        <v>41243.632557870369</v>
      </c>
      <c r="G70" s="144">
        <v>0.05</v>
      </c>
      <c r="H70" s="145">
        <v>0.03</v>
      </c>
      <c r="I70" s="145">
        <v>5.5E-2</v>
      </c>
      <c r="J70" s="145">
        <v>0.04</v>
      </c>
      <c r="K70" s="145">
        <v>3.5000000000000003E-2</v>
      </c>
      <c r="L70" s="146">
        <v>3.5000000000000003E-2</v>
      </c>
      <c r="M70" s="103">
        <v>5.0000000000000044E-2</v>
      </c>
      <c r="N70" s="104">
        <v>8.1500000000000128E-2</v>
      </c>
      <c r="O70" s="104">
        <v>0.14098250000000001</v>
      </c>
      <c r="P70" s="104">
        <v>0.18662180000000017</v>
      </c>
      <c r="Q70" s="104">
        <v>0.228153563</v>
      </c>
      <c r="R70" s="105">
        <v>0.27113893770499997</v>
      </c>
      <c r="S70" s="10"/>
      <c r="T70" s="139"/>
      <c r="U70" s="139"/>
    </row>
    <row r="71" spans="1:21" x14ac:dyDescent="0.25">
      <c r="A71" s="139"/>
      <c r="B71" s="152"/>
      <c r="C71" s="101" t="s">
        <v>337</v>
      </c>
      <c r="D71" s="102" t="s">
        <v>387</v>
      </c>
      <c r="E71" s="102" t="s">
        <v>370</v>
      </c>
      <c r="F71" s="142">
        <v>41254.521932870368</v>
      </c>
      <c r="G71" s="144">
        <v>0.06</v>
      </c>
      <c r="H71" s="145">
        <v>0.02</v>
      </c>
      <c r="I71" s="145">
        <v>0.02</v>
      </c>
      <c r="J71" s="145">
        <v>2.3E-2</v>
      </c>
      <c r="K71" s="145">
        <v>2.5000000000000001E-2</v>
      </c>
      <c r="L71" s="146">
        <v>2.5000000000000001E-2</v>
      </c>
      <c r="M71" s="103">
        <v>6.0000000000000053E-2</v>
      </c>
      <c r="N71" s="104">
        <v>8.1199999999999939E-2</v>
      </c>
      <c r="O71" s="104">
        <v>0.1028239999999998</v>
      </c>
      <c r="P71" s="104">
        <v>0.12818895199999991</v>
      </c>
      <c r="Q71" s="104">
        <v>0.15639367579999974</v>
      </c>
      <c r="R71" s="105">
        <v>0.18530351769499975</v>
      </c>
      <c r="S71" s="10"/>
      <c r="T71" s="139"/>
      <c r="U71" s="139"/>
    </row>
    <row r="72" spans="1:21" x14ac:dyDescent="0.25">
      <c r="A72" s="139"/>
      <c r="B72" s="152"/>
      <c r="C72" s="101" t="s">
        <v>35</v>
      </c>
      <c r="D72" s="102" t="s">
        <v>312</v>
      </c>
      <c r="E72" s="102" t="s">
        <v>36</v>
      </c>
      <c r="F72" s="142">
        <v>41243.420335648145</v>
      </c>
      <c r="G72" s="144">
        <v>7.1999999999999995E-2</v>
      </c>
      <c r="H72" s="145">
        <v>3.1E-2</v>
      </c>
      <c r="I72" s="145">
        <v>0.03</v>
      </c>
      <c r="J72" s="145">
        <v>0.03</v>
      </c>
      <c r="K72" s="145">
        <v>0.03</v>
      </c>
      <c r="L72" s="146">
        <v>0.03</v>
      </c>
      <c r="M72" s="103">
        <v>7.1999999999999842E-2</v>
      </c>
      <c r="N72" s="104">
        <v>0.10523199999999999</v>
      </c>
      <c r="O72" s="104">
        <v>0.13838896000000012</v>
      </c>
      <c r="P72" s="104">
        <v>0.17254062879999998</v>
      </c>
      <c r="Q72" s="104">
        <v>0.20771684766400011</v>
      </c>
      <c r="R72" s="105">
        <v>0.24394835309391993</v>
      </c>
      <c r="S72" s="10"/>
      <c r="T72" s="139"/>
      <c r="U72" s="139"/>
    </row>
    <row r="73" spans="1:21" x14ac:dyDescent="0.25">
      <c r="A73" s="139"/>
      <c r="B73" s="152"/>
      <c r="C73" s="101" t="s">
        <v>330</v>
      </c>
      <c r="D73" s="102" t="s">
        <v>21</v>
      </c>
      <c r="E73" s="102" t="s">
        <v>290</v>
      </c>
      <c r="F73" s="142">
        <v>41254.682974537034</v>
      </c>
      <c r="G73" s="144">
        <v>6.5000000000000002E-2</v>
      </c>
      <c r="H73" s="145">
        <v>7.1999999999999995E-2</v>
      </c>
      <c r="I73" s="145">
        <v>6.3E-2</v>
      </c>
      <c r="J73" s="145">
        <v>5.0999999999999997E-2</v>
      </c>
      <c r="K73" s="145">
        <v>0.05</v>
      </c>
      <c r="L73" s="146">
        <v>3.7999999999999999E-2</v>
      </c>
      <c r="M73" s="103">
        <v>6.4999999999999947E-2</v>
      </c>
      <c r="N73" s="104">
        <v>0.14168000000000003</v>
      </c>
      <c r="O73" s="104">
        <v>0.21360584000000027</v>
      </c>
      <c r="P73" s="104">
        <v>0.27549973784000015</v>
      </c>
      <c r="Q73" s="104">
        <v>0.33927472473200027</v>
      </c>
      <c r="R73" s="105">
        <v>0.3901671642718163</v>
      </c>
      <c r="S73" s="10"/>
      <c r="T73" s="139"/>
      <c r="U73" s="139"/>
    </row>
    <row r="74" spans="1:21" x14ac:dyDescent="0.25">
      <c r="A74" s="139"/>
      <c r="B74" s="152"/>
      <c r="C74" s="101" t="s">
        <v>418</v>
      </c>
      <c r="D74" s="102" t="s">
        <v>160</v>
      </c>
      <c r="E74" s="102" t="s">
        <v>419</v>
      </c>
      <c r="F74" s="142">
        <v>41243.683842592596</v>
      </c>
      <c r="G74" s="144">
        <v>0.02</v>
      </c>
      <c r="H74" s="145">
        <v>4.4999999999999998E-2</v>
      </c>
      <c r="I74" s="145">
        <v>4.4999999999999998E-2</v>
      </c>
      <c r="J74" s="145">
        <v>0.04</v>
      </c>
      <c r="K74" s="145">
        <v>0.03</v>
      </c>
      <c r="L74" s="146">
        <v>0.03</v>
      </c>
      <c r="M74" s="103">
        <v>2.0000000000000018E-2</v>
      </c>
      <c r="N74" s="104">
        <v>6.5899999999999848E-2</v>
      </c>
      <c r="O74" s="104">
        <v>0.11386549999999973</v>
      </c>
      <c r="P74" s="104">
        <v>0.15842011999999972</v>
      </c>
      <c r="Q74" s="104">
        <v>0.1931727235999996</v>
      </c>
      <c r="R74" s="105">
        <v>0.2289679053079996</v>
      </c>
      <c r="S74" s="10"/>
      <c r="T74" s="139"/>
      <c r="U74" s="139"/>
    </row>
    <row r="75" spans="1:21" x14ac:dyDescent="0.25">
      <c r="A75" s="139"/>
      <c r="B75" s="152"/>
      <c r="C75" s="102" t="s">
        <v>313</v>
      </c>
      <c r="D75" s="102" t="s">
        <v>387</v>
      </c>
      <c r="E75" s="102" t="s">
        <v>57</v>
      </c>
      <c r="F75" s="142">
        <v>41254.678217592591</v>
      </c>
      <c r="G75" s="144">
        <v>0.04</v>
      </c>
      <c r="H75" s="145">
        <v>2.5000000000000001E-2</v>
      </c>
      <c r="I75" s="145">
        <v>2.6499999999999999E-2</v>
      </c>
      <c r="J75" s="145">
        <v>2.9000000000000001E-2</v>
      </c>
      <c r="K75" s="145">
        <v>0.03</v>
      </c>
      <c r="L75" s="146">
        <v>0.03</v>
      </c>
      <c r="M75" s="103">
        <v>4.0000000000000036E-2</v>
      </c>
      <c r="N75" s="104">
        <v>6.6000000000000059E-2</v>
      </c>
      <c r="O75" s="104">
        <v>9.4249000000000027E-2</v>
      </c>
      <c r="P75" s="104">
        <v>0.12598222100000012</v>
      </c>
      <c r="Q75" s="104">
        <v>0.15976168763000009</v>
      </c>
      <c r="R75" s="105">
        <v>0.19455453825890001</v>
      </c>
      <c r="S75" s="10"/>
      <c r="T75" s="139"/>
      <c r="U75" s="139"/>
    </row>
    <row r="76" spans="1:21" x14ac:dyDescent="0.25">
      <c r="A76" s="139"/>
      <c r="B76" s="152"/>
      <c r="C76" s="102" t="s">
        <v>232</v>
      </c>
      <c r="D76" s="102" t="s">
        <v>320</v>
      </c>
      <c r="E76" s="102" t="s">
        <v>465</v>
      </c>
      <c r="F76" s="142">
        <v>41255.432175925926</v>
      </c>
      <c r="G76" s="144">
        <v>2.1999999999999999E-2</v>
      </c>
      <c r="H76" s="145">
        <v>2.5000000000000001E-2</v>
      </c>
      <c r="I76" s="145">
        <v>0.03</v>
      </c>
      <c r="J76" s="145">
        <v>3.2000000000000001E-2</v>
      </c>
      <c r="K76" s="145">
        <v>0.03</v>
      </c>
      <c r="L76" s="146">
        <v>0.03</v>
      </c>
      <c r="M76" s="103">
        <v>2.200000000000002E-2</v>
      </c>
      <c r="N76" s="104">
        <v>4.7549999999999981E-2</v>
      </c>
      <c r="O76" s="104">
        <v>7.8976500000000005E-2</v>
      </c>
      <c r="P76" s="104">
        <v>0.11350374800000007</v>
      </c>
      <c r="Q76" s="104">
        <v>0.14690886043999996</v>
      </c>
      <c r="R76" s="105">
        <v>0.18131612625319993</v>
      </c>
      <c r="S76" s="10"/>
      <c r="T76" s="139"/>
      <c r="U76" s="139"/>
    </row>
    <row r="77" spans="1:21" x14ac:dyDescent="0.25">
      <c r="A77" s="139"/>
      <c r="B77" s="152"/>
      <c r="C77" s="101" t="s">
        <v>314</v>
      </c>
      <c r="D77" s="102" t="s">
        <v>362</v>
      </c>
      <c r="E77" s="102" t="s">
        <v>263</v>
      </c>
      <c r="F77" s="142">
        <v>41249.46943287037</v>
      </c>
      <c r="G77" s="144">
        <v>0.08</v>
      </c>
      <c r="H77" s="145">
        <v>0.03</v>
      </c>
      <c r="I77" s="145">
        <v>0.03</v>
      </c>
      <c r="J77" s="145">
        <v>0.04</v>
      </c>
      <c r="K77" s="145">
        <v>0.04</v>
      </c>
      <c r="L77" s="146">
        <v>0.05</v>
      </c>
      <c r="M77" s="103">
        <v>8.0000000000000071E-2</v>
      </c>
      <c r="N77" s="104">
        <v>0.11240000000000006</v>
      </c>
      <c r="O77" s="104">
        <v>0.14577200000000001</v>
      </c>
      <c r="P77" s="104">
        <v>0.19160288000000003</v>
      </c>
      <c r="Q77" s="104">
        <v>0.23926699520000017</v>
      </c>
      <c r="R77" s="105">
        <v>0.30123034496000001</v>
      </c>
      <c r="S77" s="10"/>
      <c r="T77" s="139"/>
      <c r="U77" s="139"/>
    </row>
    <row r="78" spans="1:21" x14ac:dyDescent="0.25">
      <c r="A78" s="139"/>
      <c r="B78" s="152"/>
      <c r="C78" s="101" t="s">
        <v>350</v>
      </c>
      <c r="D78" s="102" t="s">
        <v>352</v>
      </c>
      <c r="E78" s="102" t="s">
        <v>351</v>
      </c>
      <c r="F78" s="142">
        <v>41246.519930555558</v>
      </c>
      <c r="G78" s="144"/>
      <c r="H78" s="145"/>
      <c r="I78" s="145"/>
      <c r="J78" s="145"/>
      <c r="K78" s="145"/>
      <c r="L78" s="146"/>
      <c r="M78" s="103"/>
      <c r="N78" s="104"/>
      <c r="O78" s="104"/>
      <c r="P78" s="104"/>
      <c r="Q78" s="104"/>
      <c r="R78" s="105"/>
      <c r="S78" s="10"/>
      <c r="T78" s="139"/>
      <c r="U78" s="139"/>
    </row>
    <row r="79" spans="1:21" x14ac:dyDescent="0.25">
      <c r="A79" s="139"/>
      <c r="B79" s="152"/>
      <c r="C79" s="101" t="s">
        <v>402</v>
      </c>
      <c r="D79" s="102" t="s">
        <v>368</v>
      </c>
      <c r="E79" s="102" t="s">
        <v>369</v>
      </c>
      <c r="F79" s="142">
        <v>41254.023344907408</v>
      </c>
      <c r="G79" s="144">
        <v>0.03</v>
      </c>
      <c r="H79" s="145">
        <v>3.5000000000000003E-2</v>
      </c>
      <c r="I79" s="145">
        <v>3.5000000000000003E-2</v>
      </c>
      <c r="J79" s="145">
        <v>3.5000000000000003E-2</v>
      </c>
      <c r="K79" s="145">
        <v>0.02</v>
      </c>
      <c r="L79" s="146">
        <v>2.5000000000000001E-2</v>
      </c>
      <c r="M79" s="103">
        <v>3.0000000000000027E-2</v>
      </c>
      <c r="N79" s="104">
        <v>6.6050000000000164E-2</v>
      </c>
      <c r="O79" s="104">
        <v>0.10336175000000014</v>
      </c>
      <c r="P79" s="104">
        <v>0.14197941125000013</v>
      </c>
      <c r="Q79" s="104">
        <v>0.16481899947500023</v>
      </c>
      <c r="R79" s="105">
        <v>0.19393947446187521</v>
      </c>
      <c r="S79" s="10"/>
      <c r="T79" s="139"/>
      <c r="U79" s="139"/>
    </row>
    <row r="80" spans="1:21" x14ac:dyDescent="0.25">
      <c r="A80" s="139"/>
      <c r="B80" s="152"/>
      <c r="C80" s="101" t="s">
        <v>338</v>
      </c>
      <c r="D80" s="102" t="s">
        <v>215</v>
      </c>
      <c r="E80" s="102" t="s">
        <v>216</v>
      </c>
      <c r="F80" s="142">
        <v>41254.868159722224</v>
      </c>
      <c r="G80" s="144">
        <v>0.04</v>
      </c>
      <c r="H80" s="145">
        <v>0.02</v>
      </c>
      <c r="I80" s="145">
        <v>0.04</v>
      </c>
      <c r="J80" s="145">
        <v>0.04</v>
      </c>
      <c r="K80" s="145">
        <v>0.04</v>
      </c>
      <c r="L80" s="146">
        <v>0.03</v>
      </c>
      <c r="M80" s="103">
        <v>4.0000000000000036E-2</v>
      </c>
      <c r="N80" s="104">
        <v>6.0799999999999743E-2</v>
      </c>
      <c r="O80" s="104">
        <v>0.10323199999999977</v>
      </c>
      <c r="P80" s="104">
        <v>0.14736127999999971</v>
      </c>
      <c r="Q80" s="104">
        <v>0.19325573119999961</v>
      </c>
      <c r="R80" s="105">
        <v>0.22905340313599964</v>
      </c>
      <c r="S80" s="10"/>
      <c r="T80" s="139"/>
      <c r="U80" s="139"/>
    </row>
    <row r="81" spans="1:21" x14ac:dyDescent="0.25">
      <c r="A81" s="139"/>
      <c r="B81" s="152"/>
      <c r="C81" s="101" t="s">
        <v>121</v>
      </c>
      <c r="D81" s="102" t="s">
        <v>387</v>
      </c>
      <c r="E81" s="102" t="s">
        <v>300</v>
      </c>
      <c r="F81" s="142">
        <v>41248.590150462966</v>
      </c>
      <c r="G81" s="144">
        <v>6.5000000000000002E-2</v>
      </c>
      <c r="H81" s="145">
        <v>0.05</v>
      </c>
      <c r="I81" s="145">
        <v>5.5E-2</v>
      </c>
      <c r="J81" s="145">
        <v>0.06</v>
      </c>
      <c r="K81" s="145">
        <v>6.5000000000000002E-2</v>
      </c>
      <c r="L81" s="146">
        <v>0.06</v>
      </c>
      <c r="M81" s="103">
        <v>6.4999999999999947E-2</v>
      </c>
      <c r="N81" s="104">
        <v>0.11824999999999997</v>
      </c>
      <c r="O81" s="104">
        <v>0.17975375000000016</v>
      </c>
      <c r="P81" s="104">
        <v>0.250538975</v>
      </c>
      <c r="Q81" s="104">
        <v>0.33182400837500015</v>
      </c>
      <c r="R81" s="105">
        <v>0.41173344887750019</v>
      </c>
      <c r="S81" s="10"/>
      <c r="T81" s="139"/>
      <c r="U81" s="139"/>
    </row>
    <row r="82" spans="1:21" x14ac:dyDescent="0.25">
      <c r="A82" s="139"/>
      <c r="B82" s="152"/>
      <c r="C82" s="101" t="s">
        <v>177</v>
      </c>
      <c r="D82" s="102" t="s">
        <v>353</v>
      </c>
      <c r="E82" s="102" t="s">
        <v>242</v>
      </c>
      <c r="F82" s="142">
        <v>41253.559212962966</v>
      </c>
      <c r="G82" s="144">
        <v>4.4999999999999998E-2</v>
      </c>
      <c r="H82" s="145">
        <v>1.4999999999999999E-2</v>
      </c>
      <c r="I82" s="145">
        <v>2.5000000000000001E-2</v>
      </c>
      <c r="J82" s="145">
        <v>2.5000000000000001E-2</v>
      </c>
      <c r="K82" s="145">
        <v>2.5000000000000001E-2</v>
      </c>
      <c r="L82" s="146">
        <v>2.5000000000000001E-2</v>
      </c>
      <c r="M82" s="103">
        <v>4.4999999999999929E-2</v>
      </c>
      <c r="N82" s="104">
        <v>6.0675000000000034E-2</v>
      </c>
      <c r="O82" s="104">
        <v>8.7191875000000252E-2</v>
      </c>
      <c r="P82" s="104">
        <v>0.1143716718750003</v>
      </c>
      <c r="Q82" s="104">
        <v>0.14223096367187527</v>
      </c>
      <c r="R82" s="105">
        <v>0.17078673776367204</v>
      </c>
      <c r="S82" s="10"/>
      <c r="T82" s="139"/>
      <c r="U82" s="139"/>
    </row>
    <row r="83" spans="1:21" x14ac:dyDescent="0.25">
      <c r="A83" s="139"/>
      <c r="B83" s="152"/>
      <c r="C83" s="101" t="s">
        <v>316</v>
      </c>
      <c r="D83" s="102" t="s">
        <v>308</v>
      </c>
      <c r="E83" s="102" t="s">
        <v>71</v>
      </c>
      <c r="F83" s="142">
        <v>41249.411990740744</v>
      </c>
      <c r="G83" s="144">
        <v>0.03</v>
      </c>
      <c r="H83" s="145">
        <v>-0.02</v>
      </c>
      <c r="I83" s="145">
        <v>0.02</v>
      </c>
      <c r="J83" s="145">
        <v>0.03</v>
      </c>
      <c r="K83" s="145">
        <v>0.03</v>
      </c>
      <c r="L83" s="146">
        <v>0.04</v>
      </c>
      <c r="M83" s="103">
        <v>3.0000000000000027E-2</v>
      </c>
      <c r="N83" s="104">
        <v>9.400000000000075E-3</v>
      </c>
      <c r="O83" s="104">
        <v>2.958800000000017E-2</v>
      </c>
      <c r="P83" s="104">
        <v>6.0475640000000164E-2</v>
      </c>
      <c r="Q83" s="104">
        <v>9.2289909200000242E-2</v>
      </c>
      <c r="R83" s="105">
        <v>0.13598150556800026</v>
      </c>
      <c r="S83" s="10"/>
      <c r="T83" s="139"/>
      <c r="U83" s="139"/>
    </row>
    <row r="84" spans="1:21" x14ac:dyDescent="0.25">
      <c r="A84" s="139"/>
      <c r="B84" s="152"/>
      <c r="C84" s="101" t="s">
        <v>317</v>
      </c>
      <c r="D84" s="102" t="s">
        <v>306</v>
      </c>
      <c r="E84" s="102" t="s">
        <v>318</v>
      </c>
      <c r="F84" s="142">
        <v>41254.500949074078</v>
      </c>
      <c r="G84" s="144">
        <v>4.5999999999999999E-2</v>
      </c>
      <c r="H84" s="145">
        <v>0.03</v>
      </c>
      <c r="I84" s="145">
        <v>3.5000000000000003E-2</v>
      </c>
      <c r="J84" s="145">
        <v>0.04</v>
      </c>
      <c r="K84" s="145">
        <v>4.4999999999999998E-2</v>
      </c>
      <c r="L84" s="146">
        <v>4.4999999999999998E-2</v>
      </c>
      <c r="M84" s="103">
        <v>4.6000000000000041E-2</v>
      </c>
      <c r="N84" s="104">
        <v>7.7380000000000226E-2</v>
      </c>
      <c r="O84" s="104">
        <v>0.11508830000000003</v>
      </c>
      <c r="P84" s="104">
        <v>0.15969183200000003</v>
      </c>
      <c r="Q84" s="104">
        <v>0.21187796444000018</v>
      </c>
      <c r="R84" s="105">
        <v>0.26641247283980007</v>
      </c>
      <c r="S84" s="10"/>
      <c r="T84" s="139"/>
      <c r="U84" s="139"/>
    </row>
    <row r="85" spans="1:21" x14ac:dyDescent="0.25">
      <c r="A85" s="139"/>
      <c r="B85" s="152"/>
      <c r="C85" s="101" t="s">
        <v>213</v>
      </c>
      <c r="D85" s="102" t="s">
        <v>107</v>
      </c>
      <c r="E85" s="102" t="s">
        <v>214</v>
      </c>
      <c r="F85" s="142">
        <v>41255.830289351848</v>
      </c>
      <c r="G85" s="144">
        <v>0.09</v>
      </c>
      <c r="H85" s="145">
        <v>3.5000000000000003E-2</v>
      </c>
      <c r="I85" s="145">
        <v>0.04</v>
      </c>
      <c r="J85" s="145">
        <v>2.5000000000000001E-2</v>
      </c>
      <c r="K85" s="145">
        <v>3.5000000000000003E-2</v>
      </c>
      <c r="L85" s="146">
        <v>0.04</v>
      </c>
      <c r="M85" s="103">
        <v>8.9999999999999858E-2</v>
      </c>
      <c r="N85" s="104">
        <v>0.12814999999999999</v>
      </c>
      <c r="O85" s="104">
        <v>0.17327599999999999</v>
      </c>
      <c r="P85" s="104">
        <v>0.20260790000000006</v>
      </c>
      <c r="Q85" s="104">
        <v>0.24469917649999995</v>
      </c>
      <c r="R85" s="105">
        <v>0.29448714356000005</v>
      </c>
      <c r="S85" s="10"/>
      <c r="T85" s="139"/>
      <c r="U85" s="139"/>
    </row>
    <row r="86" spans="1:21" x14ac:dyDescent="0.25">
      <c r="A86" s="139"/>
      <c r="B86" s="152"/>
      <c r="C86" s="101" t="s">
        <v>339</v>
      </c>
      <c r="D86" s="102" t="s">
        <v>114</v>
      </c>
      <c r="E86" s="102" t="s">
        <v>237</v>
      </c>
      <c r="F86" s="142">
        <v>41255.483576388891</v>
      </c>
      <c r="G86" s="144">
        <v>0.05</v>
      </c>
      <c r="H86" s="145">
        <v>0.04</v>
      </c>
      <c r="I86" s="145">
        <v>0.04</v>
      </c>
      <c r="J86" s="145">
        <v>0.04</v>
      </c>
      <c r="K86" s="145">
        <v>0.05</v>
      </c>
      <c r="L86" s="146">
        <v>0.05</v>
      </c>
      <c r="M86" s="103">
        <v>5.0000000000000044E-2</v>
      </c>
      <c r="N86" s="104">
        <v>9.2000000000000082E-2</v>
      </c>
      <c r="O86" s="104">
        <v>0.13568000000000024</v>
      </c>
      <c r="P86" s="104">
        <v>0.18110720000000025</v>
      </c>
      <c r="Q86" s="104">
        <v>0.24016256000000036</v>
      </c>
      <c r="R86" s="105">
        <v>0.30217068800000035</v>
      </c>
      <c r="S86" s="10"/>
      <c r="T86" s="139"/>
      <c r="U86" s="139"/>
    </row>
    <row r="87" spans="1:21" x14ac:dyDescent="0.25">
      <c r="A87" s="139"/>
      <c r="B87" s="152"/>
      <c r="C87" s="124" t="s">
        <v>435</v>
      </c>
      <c r="D87" s="102" t="s">
        <v>436</v>
      </c>
      <c r="E87" s="102" t="s">
        <v>437</v>
      </c>
      <c r="F87" s="142">
        <v>41243.41165509259</v>
      </c>
      <c r="G87" s="144">
        <v>8.8999999999999996E-2</v>
      </c>
      <c r="H87" s="145">
        <v>0.05</v>
      </c>
      <c r="I87" s="145">
        <v>0.04</v>
      </c>
      <c r="J87" s="145">
        <v>0.02</v>
      </c>
      <c r="K87" s="145">
        <v>0.01</v>
      </c>
      <c r="L87" s="146">
        <v>0.02</v>
      </c>
      <c r="M87" s="103">
        <v>8.8999999999999968E-2</v>
      </c>
      <c r="N87" s="104">
        <v>0.14344999999999986</v>
      </c>
      <c r="O87" s="104">
        <v>0.18918799999999991</v>
      </c>
      <c r="P87" s="104">
        <v>0.21297175999999984</v>
      </c>
      <c r="Q87" s="104">
        <v>0.22510147759999977</v>
      </c>
      <c r="R87" s="105">
        <v>0.24960350715199975</v>
      </c>
      <c r="S87" s="10"/>
      <c r="T87" s="139"/>
      <c r="U87" s="139"/>
    </row>
    <row r="88" spans="1:21" x14ac:dyDescent="0.25">
      <c r="A88" s="139"/>
      <c r="B88" s="152"/>
      <c r="C88" s="101" t="s">
        <v>463</v>
      </c>
      <c r="D88" s="102" t="s">
        <v>386</v>
      </c>
      <c r="E88" s="102" t="s">
        <v>464</v>
      </c>
      <c r="F88" s="142">
        <v>41254.641157407408</v>
      </c>
      <c r="G88" s="144">
        <v>3.6299999999999999E-2</v>
      </c>
      <c r="H88" s="145">
        <v>-1E-3</v>
      </c>
      <c r="I88" s="145">
        <v>3.0200000000000001E-2</v>
      </c>
      <c r="J88" s="145">
        <v>3.1E-2</v>
      </c>
      <c r="K88" s="145">
        <v>3.2099999999999997E-2</v>
      </c>
      <c r="L88" s="146">
        <v>3.3099999999999997E-2</v>
      </c>
      <c r="M88" s="103">
        <v>3.6299999999999999E-2</v>
      </c>
      <c r="N88" s="104">
        <v>3.5263700000000009E-2</v>
      </c>
      <c r="O88" s="104">
        <v>6.6528663739999772E-2</v>
      </c>
      <c r="P88" s="104">
        <v>9.9591052315939788E-2</v>
      </c>
      <c r="Q88" s="104">
        <v>0.13488792509528147</v>
      </c>
      <c r="R88" s="105">
        <v>0.17245271541593521</v>
      </c>
      <c r="S88" s="10"/>
      <c r="T88" s="139"/>
      <c r="U88" s="139"/>
    </row>
    <row r="89" spans="1:21" x14ac:dyDescent="0.25">
      <c r="A89" s="139"/>
      <c r="B89" s="152"/>
      <c r="C89" s="101" t="s">
        <v>455</v>
      </c>
      <c r="D89" s="102" t="s">
        <v>236</v>
      </c>
      <c r="E89" s="102" t="s">
        <v>457</v>
      </c>
      <c r="F89" s="142">
        <v>41243.665902777779</v>
      </c>
      <c r="G89" s="144">
        <v>3.5000000000000003E-2</v>
      </c>
      <c r="H89" s="145">
        <v>0.04</v>
      </c>
      <c r="I89" s="145">
        <v>4.4999999999999998E-2</v>
      </c>
      <c r="J89" s="145">
        <v>0.05</v>
      </c>
      <c r="K89" s="145">
        <v>0.04</v>
      </c>
      <c r="L89" s="146">
        <v>0.04</v>
      </c>
      <c r="M89" s="103">
        <v>3.5000000000000142E-2</v>
      </c>
      <c r="N89" s="104">
        <v>7.6400000000000023E-2</v>
      </c>
      <c r="O89" s="104">
        <v>0.124838</v>
      </c>
      <c r="P89" s="104">
        <v>0.18107990000000007</v>
      </c>
      <c r="Q89" s="104">
        <v>0.228323096</v>
      </c>
      <c r="R89" s="105">
        <v>0.27745601984000001</v>
      </c>
      <c r="S89" s="10"/>
      <c r="T89" s="139"/>
      <c r="U89" s="139"/>
    </row>
    <row r="90" spans="1:21" x14ac:dyDescent="0.25">
      <c r="A90" s="139"/>
      <c r="B90" s="152"/>
      <c r="C90" s="101" t="s">
        <v>182</v>
      </c>
      <c r="D90" s="102" t="s">
        <v>21</v>
      </c>
      <c r="E90" s="102" t="s">
        <v>110</v>
      </c>
      <c r="F90" s="142">
        <v>41253.482939814814</v>
      </c>
      <c r="G90" s="144">
        <v>0.06</v>
      </c>
      <c r="H90" s="145">
        <v>-0.06</v>
      </c>
      <c r="I90" s="145">
        <v>-0.05</v>
      </c>
      <c r="J90" s="145">
        <v>-0.05</v>
      </c>
      <c r="K90" s="145">
        <v>-0.02</v>
      </c>
      <c r="L90" s="146">
        <v>0</v>
      </c>
      <c r="M90" s="103">
        <v>6.0000000000000053E-2</v>
      </c>
      <c r="N90" s="104">
        <v>-3.6000000000000476E-3</v>
      </c>
      <c r="O90" s="104">
        <v>-5.3420000000000023E-2</v>
      </c>
      <c r="P90" s="104">
        <v>-0.10074900000000009</v>
      </c>
      <c r="Q90" s="104">
        <v>-0.11873402</v>
      </c>
      <c r="R90" s="105">
        <v>-0.11873402</v>
      </c>
      <c r="S90" s="10"/>
      <c r="T90" s="139"/>
      <c r="U90" s="139"/>
    </row>
    <row r="91" spans="1:21" x14ac:dyDescent="0.25">
      <c r="A91" s="139"/>
      <c r="B91" s="152"/>
      <c r="C91" s="101" t="s">
        <v>163</v>
      </c>
      <c r="D91" s="102" t="s">
        <v>387</v>
      </c>
      <c r="E91" s="102" t="s">
        <v>358</v>
      </c>
      <c r="F91" s="142">
        <v>41253.506689814814</v>
      </c>
      <c r="G91" s="144">
        <v>8.2000000000000003E-2</v>
      </c>
      <c r="H91" s="145">
        <v>5.5E-2</v>
      </c>
      <c r="I91" s="145">
        <v>4.2999999999999997E-2</v>
      </c>
      <c r="J91" s="145">
        <v>4.2000000000000003E-2</v>
      </c>
      <c r="K91" s="145">
        <v>0.03</v>
      </c>
      <c r="L91" s="146">
        <v>2.1000000000000001E-2</v>
      </c>
      <c r="M91" s="103">
        <v>8.2000000000000073E-2</v>
      </c>
      <c r="N91" s="104">
        <v>0.14151000000000002</v>
      </c>
      <c r="O91" s="104">
        <v>0.19059493000000005</v>
      </c>
      <c r="P91" s="104">
        <v>0.24059991706000017</v>
      </c>
      <c r="Q91" s="104">
        <v>0.27781791457180005</v>
      </c>
      <c r="R91" s="105">
        <v>0.30465209077780786</v>
      </c>
      <c r="S91" s="10"/>
      <c r="T91" s="139"/>
      <c r="U91" s="139"/>
    </row>
    <row r="92" spans="1:21" x14ac:dyDescent="0.25">
      <c r="A92" s="139"/>
      <c r="B92" s="152"/>
      <c r="C92" s="101" t="s">
        <v>391</v>
      </c>
      <c r="D92" s="102" t="s">
        <v>164</v>
      </c>
      <c r="E92" s="102" t="s">
        <v>392</v>
      </c>
      <c r="F92" s="142">
        <v>41254.432280092595</v>
      </c>
      <c r="G92" s="144">
        <v>3.4000000000000002E-2</v>
      </c>
      <c r="H92" s="145">
        <v>3.5000000000000003E-2</v>
      </c>
      <c r="I92" s="145">
        <v>3.5999999999999997E-2</v>
      </c>
      <c r="J92" s="145">
        <v>4.7E-2</v>
      </c>
      <c r="K92" s="145">
        <v>5.0999999999999997E-2</v>
      </c>
      <c r="L92" s="146">
        <v>5.1999999999999998E-2</v>
      </c>
      <c r="M92" s="103">
        <v>3.400000000000003E-2</v>
      </c>
      <c r="N92" s="104">
        <v>7.0190000000000197E-2</v>
      </c>
      <c r="O92" s="104">
        <v>0.10871684000000004</v>
      </c>
      <c r="P92" s="104">
        <v>0.16082653148000015</v>
      </c>
      <c r="Q92" s="104">
        <v>0.22002868458548019</v>
      </c>
      <c r="R92" s="105">
        <v>0.28347017618392512</v>
      </c>
      <c r="S92" s="10"/>
      <c r="T92" s="139"/>
      <c r="U92" s="139"/>
    </row>
    <row r="93" spans="1:21" x14ac:dyDescent="0.25">
      <c r="A93" s="139"/>
      <c r="B93" s="152"/>
      <c r="C93" s="101" t="s">
        <v>423</v>
      </c>
      <c r="D93" s="102" t="s">
        <v>424</v>
      </c>
      <c r="E93" s="102" t="s">
        <v>425</v>
      </c>
      <c r="F93" s="142">
        <v>41249.72383101852</v>
      </c>
      <c r="G93" s="144">
        <v>3.5000000000000003E-2</v>
      </c>
      <c r="H93" s="145">
        <v>0.06</v>
      </c>
      <c r="I93" s="145">
        <v>0.05</v>
      </c>
      <c r="J93" s="145">
        <v>0.03</v>
      </c>
      <c r="K93" s="145">
        <v>7.0000000000000007E-2</v>
      </c>
      <c r="L93" s="146">
        <v>0.05</v>
      </c>
      <c r="M93" s="103">
        <v>3.5000000000000142E-2</v>
      </c>
      <c r="N93" s="104">
        <v>9.7100000000000186E-2</v>
      </c>
      <c r="O93" s="104">
        <v>0.15195500000000028</v>
      </c>
      <c r="P93" s="104">
        <v>0.1865136500000002</v>
      </c>
      <c r="Q93" s="104">
        <v>0.26956960550000031</v>
      </c>
      <c r="R93" s="105">
        <v>0.33304808577500045</v>
      </c>
      <c r="S93" s="10"/>
      <c r="T93" s="139"/>
      <c r="U93" s="139"/>
    </row>
    <row r="94" spans="1:21" x14ac:dyDescent="0.25">
      <c r="A94" s="139"/>
      <c r="B94" s="152"/>
      <c r="C94" s="101" t="s">
        <v>165</v>
      </c>
      <c r="D94" s="102" t="s">
        <v>387</v>
      </c>
      <c r="E94" s="102" t="s">
        <v>271</v>
      </c>
      <c r="F94" s="142">
        <v>41254.676562499997</v>
      </c>
      <c r="G94" s="144">
        <v>3.7999999999999999E-2</v>
      </c>
      <c r="H94" s="145">
        <v>4.2999999999999997E-2</v>
      </c>
      <c r="I94" s="145">
        <v>4.2000000000000003E-2</v>
      </c>
      <c r="J94" s="145">
        <v>5.7000000000000002E-2</v>
      </c>
      <c r="K94" s="145">
        <v>3.5999999999999997E-2</v>
      </c>
      <c r="L94" s="146">
        <v>3.7999999999999999E-2</v>
      </c>
      <c r="M94" s="103">
        <v>3.7999999999999812E-2</v>
      </c>
      <c r="N94" s="104">
        <v>8.2633999999999874E-2</v>
      </c>
      <c r="O94" s="104">
        <v>0.128104628</v>
      </c>
      <c r="P94" s="104">
        <v>0.19240659179599984</v>
      </c>
      <c r="Q94" s="104">
        <v>0.23533322910065602</v>
      </c>
      <c r="R94" s="105">
        <v>0.28227589180648094</v>
      </c>
      <c r="S94" s="10"/>
      <c r="T94" s="139"/>
      <c r="U94" s="139"/>
    </row>
    <row r="95" spans="1:21" x14ac:dyDescent="0.25">
      <c r="A95" s="139"/>
      <c r="B95" s="152"/>
      <c r="C95" s="102" t="s">
        <v>166</v>
      </c>
      <c r="D95" s="102" t="s">
        <v>167</v>
      </c>
      <c r="E95" s="102" t="s">
        <v>44</v>
      </c>
      <c r="F95" s="142">
        <v>41255.605185185188</v>
      </c>
      <c r="G95" s="144">
        <v>7.5999999999999998E-2</v>
      </c>
      <c r="H95" s="145">
        <v>5.5E-2</v>
      </c>
      <c r="I95" s="145">
        <v>4.4999999999999998E-2</v>
      </c>
      <c r="J95" s="145">
        <v>3.5000000000000003E-2</v>
      </c>
      <c r="K95" s="145">
        <v>3.5000000000000003E-2</v>
      </c>
      <c r="L95" s="146">
        <v>3.5000000000000003E-2</v>
      </c>
      <c r="M95" s="103">
        <v>7.5999999999999845E-2</v>
      </c>
      <c r="N95" s="104">
        <v>0.13518000000000008</v>
      </c>
      <c r="O95" s="104">
        <v>0.1862630999999999</v>
      </c>
      <c r="P95" s="104">
        <v>0.22778230849999992</v>
      </c>
      <c r="Q95" s="104">
        <v>0.27075468929749991</v>
      </c>
      <c r="R95" s="105">
        <v>0.31523110342291227</v>
      </c>
      <c r="S95" s="10"/>
      <c r="T95" s="139"/>
      <c r="U95" s="139"/>
    </row>
    <row r="96" spans="1:21" x14ac:dyDescent="0.25">
      <c r="A96" s="139"/>
      <c r="B96" s="152"/>
      <c r="C96" s="102" t="s">
        <v>428</v>
      </c>
      <c r="D96" s="102" t="s">
        <v>429</v>
      </c>
      <c r="E96" s="102" t="s">
        <v>430</v>
      </c>
      <c r="F96" s="142">
        <v>41246.870821759258</v>
      </c>
      <c r="G96" s="144">
        <v>0.03</v>
      </c>
      <c r="H96" s="145">
        <v>0.01</v>
      </c>
      <c r="I96" s="145">
        <v>0.04</v>
      </c>
      <c r="J96" s="145">
        <v>0.05</v>
      </c>
      <c r="K96" s="145">
        <v>0.05</v>
      </c>
      <c r="L96" s="146">
        <v>0.05</v>
      </c>
      <c r="M96" s="103">
        <v>3.0000000000000027E-2</v>
      </c>
      <c r="N96" s="104">
        <v>4.0300000000000002E-2</v>
      </c>
      <c r="O96" s="104">
        <v>8.1912000000000207E-2</v>
      </c>
      <c r="P96" s="104">
        <v>0.13600760000000012</v>
      </c>
      <c r="Q96" s="104">
        <v>0.19280797999999999</v>
      </c>
      <c r="R96" s="105">
        <v>0.25244837899999983</v>
      </c>
      <c r="S96" s="10"/>
      <c r="T96" s="139"/>
      <c r="U96" s="139"/>
    </row>
    <row r="97" spans="1:21" x14ac:dyDescent="0.25">
      <c r="A97" s="139"/>
      <c r="B97" s="152"/>
      <c r="C97" s="101" t="s">
        <v>340</v>
      </c>
      <c r="D97" s="102" t="s">
        <v>387</v>
      </c>
      <c r="E97" s="102" t="s">
        <v>354</v>
      </c>
      <c r="F97" s="142">
        <v>41254.63921296296</v>
      </c>
      <c r="G97" s="144">
        <v>0.06</v>
      </c>
      <c r="H97" s="145">
        <v>0.04</v>
      </c>
      <c r="I97" s="145">
        <v>0.04</v>
      </c>
      <c r="J97" s="145">
        <v>0.04</v>
      </c>
      <c r="K97" s="145">
        <v>0.03</v>
      </c>
      <c r="L97" s="146">
        <v>0.03</v>
      </c>
      <c r="M97" s="103">
        <v>6.0000000000000053E-2</v>
      </c>
      <c r="N97" s="104">
        <v>0.10239999999999982</v>
      </c>
      <c r="O97" s="104">
        <v>0.14649599999999996</v>
      </c>
      <c r="P97" s="104">
        <v>0.19235583999999983</v>
      </c>
      <c r="Q97" s="104">
        <v>0.22812651520000005</v>
      </c>
      <c r="R97" s="105">
        <v>0.26497031065599996</v>
      </c>
      <c r="S97" s="10"/>
      <c r="T97" s="139"/>
      <c r="U97" s="139"/>
    </row>
    <row r="98" spans="1:21" x14ac:dyDescent="0.25">
      <c r="A98" s="139"/>
      <c r="B98" s="152"/>
      <c r="C98" s="101" t="s">
        <v>168</v>
      </c>
      <c r="D98" s="102" t="s">
        <v>387</v>
      </c>
      <c r="E98" s="102" t="s">
        <v>48</v>
      </c>
      <c r="F98" s="142">
        <v>41253.417430555557</v>
      </c>
      <c r="G98" s="144">
        <v>0.04</v>
      </c>
      <c r="H98" s="145">
        <v>5.2999999999999999E-2</v>
      </c>
      <c r="I98" s="145">
        <v>5.8000000000000003E-2</v>
      </c>
      <c r="J98" s="145">
        <v>2.7E-2</v>
      </c>
      <c r="K98" s="145">
        <v>1.2999999999999999E-2</v>
      </c>
      <c r="L98" s="146">
        <v>2.5999999999999999E-2</v>
      </c>
      <c r="M98" s="103">
        <v>4.0000000000000036E-2</v>
      </c>
      <c r="N98" s="104">
        <v>9.5119999999999871E-2</v>
      </c>
      <c r="O98" s="104">
        <v>0.15863695999999994</v>
      </c>
      <c r="P98" s="104">
        <v>0.18992015791999983</v>
      </c>
      <c r="Q98" s="104">
        <v>0.20538911997295983</v>
      </c>
      <c r="R98" s="105">
        <v>0.23672923709225668</v>
      </c>
      <c r="S98" s="10"/>
      <c r="T98" s="139"/>
      <c r="U98" s="139"/>
    </row>
    <row r="99" spans="1:21" x14ac:dyDescent="0.25">
      <c r="A99" s="139"/>
      <c r="B99" s="152"/>
      <c r="C99" s="101" t="s">
        <v>133</v>
      </c>
      <c r="D99" s="102" t="s">
        <v>28</v>
      </c>
      <c r="E99" s="102" t="s">
        <v>169</v>
      </c>
      <c r="F99" s="142">
        <v>41254.664571759262</v>
      </c>
      <c r="G99" s="144">
        <v>7.4999999999999997E-3</v>
      </c>
      <c r="H99" s="145">
        <v>1.2500000000000001E-2</v>
      </c>
      <c r="I99" s="145">
        <v>1.7500000000000002E-2</v>
      </c>
      <c r="J99" s="145">
        <v>2.5000000000000001E-2</v>
      </c>
      <c r="K99" s="145">
        <v>0.03</v>
      </c>
      <c r="L99" s="146">
        <v>2.5000000000000001E-2</v>
      </c>
      <c r="M99" s="103">
        <v>7.5000000000000622E-3</v>
      </c>
      <c r="N99" s="104">
        <v>2.0093750000000021E-2</v>
      </c>
      <c r="O99" s="104">
        <v>3.7945390625000019E-2</v>
      </c>
      <c r="P99" s="104">
        <v>6.3894025390625053E-2</v>
      </c>
      <c r="Q99" s="104">
        <v>9.5810846152343698E-2</v>
      </c>
      <c r="R99" s="105">
        <v>0.12320611730615227</v>
      </c>
      <c r="S99" s="10"/>
      <c r="T99" s="139"/>
      <c r="U99" s="139"/>
    </row>
    <row r="100" spans="1:21" x14ac:dyDescent="0.25">
      <c r="A100" s="139"/>
      <c r="B100" s="152"/>
      <c r="C100" s="101" t="s">
        <v>170</v>
      </c>
      <c r="D100" s="102" t="s">
        <v>387</v>
      </c>
      <c r="E100" s="102" t="s">
        <v>50</v>
      </c>
      <c r="F100" s="142">
        <v>41249.36513888889</v>
      </c>
      <c r="G100" s="144">
        <v>7.0000000000000007E-2</v>
      </c>
      <c r="H100" s="145">
        <v>0.03</v>
      </c>
      <c r="I100" s="145">
        <v>0.04</v>
      </c>
      <c r="J100" s="145">
        <v>0.04</v>
      </c>
      <c r="K100" s="145">
        <v>0.03</v>
      </c>
      <c r="L100" s="146">
        <v>0.03</v>
      </c>
      <c r="M100" s="103">
        <v>7.0000000000000062E-2</v>
      </c>
      <c r="N100" s="104">
        <v>0.10210000000000008</v>
      </c>
      <c r="O100" s="104">
        <v>0.14618399999999987</v>
      </c>
      <c r="P100" s="104">
        <v>0.19203135999999987</v>
      </c>
      <c r="Q100" s="104">
        <v>0.22779230079999979</v>
      </c>
      <c r="R100" s="105">
        <v>0.26462606982399994</v>
      </c>
      <c r="S100" s="10"/>
      <c r="T100" s="139"/>
      <c r="U100" s="139"/>
    </row>
    <row r="101" spans="1:21" x14ac:dyDescent="0.25">
      <c r="A101" s="139"/>
      <c r="B101" s="152"/>
      <c r="C101" s="101" t="s">
        <v>359</v>
      </c>
      <c r="D101" s="102" t="s">
        <v>360</v>
      </c>
      <c r="E101" s="102" t="s">
        <v>255</v>
      </c>
      <c r="F101" s="142">
        <v>41246.561736111114</v>
      </c>
      <c r="G101" s="144">
        <v>3.7499999999999999E-2</v>
      </c>
      <c r="H101" s="145">
        <v>0.04</v>
      </c>
      <c r="I101" s="145">
        <v>3.95E-2</v>
      </c>
      <c r="J101" s="145">
        <v>4.2500000000000003E-2</v>
      </c>
      <c r="K101" s="145">
        <v>3.6499999999999998E-2</v>
      </c>
      <c r="L101" s="146">
        <v>3.5000000000000003E-2</v>
      </c>
      <c r="M101" s="103">
        <v>3.7499999999999867E-2</v>
      </c>
      <c r="N101" s="104">
        <v>7.8999999999999959E-2</v>
      </c>
      <c r="O101" s="104">
        <v>0.12162049999999991</v>
      </c>
      <c r="P101" s="104">
        <v>0.1692893712500001</v>
      </c>
      <c r="Q101" s="104">
        <v>0.21196843330062509</v>
      </c>
      <c r="R101" s="105">
        <v>0.25438732846614709</v>
      </c>
      <c r="S101" s="10"/>
      <c r="T101" s="139"/>
      <c r="U101" s="139"/>
    </row>
    <row r="102" spans="1:21" x14ac:dyDescent="0.25">
      <c r="A102" s="139"/>
      <c r="B102" s="152"/>
      <c r="C102" s="101" t="s">
        <v>7</v>
      </c>
      <c r="D102" s="102" t="s">
        <v>21</v>
      </c>
      <c r="E102" s="102" t="s">
        <v>180</v>
      </c>
      <c r="F102" s="142">
        <v>41255.793703703705</v>
      </c>
      <c r="G102" s="144"/>
      <c r="H102" s="145"/>
      <c r="I102" s="145"/>
      <c r="J102" s="145"/>
      <c r="K102" s="145"/>
      <c r="L102" s="146"/>
      <c r="M102" s="103"/>
      <c r="N102" s="104"/>
      <c r="O102" s="104"/>
      <c r="P102" s="104"/>
      <c r="Q102" s="104"/>
      <c r="R102" s="105"/>
      <c r="S102" s="10"/>
      <c r="T102" s="139"/>
      <c r="U102" s="139"/>
    </row>
    <row r="103" spans="1:21" x14ac:dyDescent="0.25">
      <c r="A103" s="139"/>
      <c r="B103" s="152"/>
      <c r="C103" s="101" t="s">
        <v>438</v>
      </c>
      <c r="D103" s="131" t="s">
        <v>439</v>
      </c>
      <c r="E103" s="102" t="s">
        <v>5</v>
      </c>
      <c r="F103" s="142">
        <v>41255.36478009259</v>
      </c>
      <c r="G103" s="144">
        <v>0.03</v>
      </c>
      <c r="H103" s="145">
        <v>0.04</v>
      </c>
      <c r="I103" s="145">
        <v>0.04</v>
      </c>
      <c r="J103" s="145">
        <v>0.04</v>
      </c>
      <c r="K103" s="145">
        <v>0.04</v>
      </c>
      <c r="L103" s="146">
        <v>0.04</v>
      </c>
      <c r="M103" s="103">
        <v>3.0000000000000027E-2</v>
      </c>
      <c r="N103" s="104">
        <v>7.119999999999993E-2</v>
      </c>
      <c r="O103" s="104">
        <v>0.11404800000000015</v>
      </c>
      <c r="P103" s="104">
        <v>0.15860992000000018</v>
      </c>
      <c r="Q103" s="104">
        <v>0.20495431680000031</v>
      </c>
      <c r="R103" s="105">
        <v>0.25315248947200009</v>
      </c>
      <c r="S103" s="10"/>
      <c r="T103" s="139"/>
      <c r="U103" s="139"/>
    </row>
    <row r="104" spans="1:21" x14ac:dyDescent="0.25">
      <c r="A104" s="139"/>
      <c r="B104" s="152"/>
      <c r="C104" s="101" t="s">
        <v>87</v>
      </c>
      <c r="D104" s="102" t="s">
        <v>355</v>
      </c>
      <c r="E104" s="102" t="s">
        <v>88</v>
      </c>
      <c r="F104" s="142">
        <v>41254.736446759256</v>
      </c>
      <c r="G104" s="144">
        <v>7.0000000000000007E-2</v>
      </c>
      <c r="H104" s="145">
        <v>0.06</v>
      </c>
      <c r="I104" s="145">
        <v>0.05</v>
      </c>
      <c r="J104" s="145">
        <v>0.04</v>
      </c>
      <c r="K104" s="145">
        <v>0.04</v>
      </c>
      <c r="L104" s="146">
        <v>0.04</v>
      </c>
      <c r="M104" s="103">
        <v>7.0000000000000062E-2</v>
      </c>
      <c r="N104" s="104">
        <v>0.1342000000000001</v>
      </c>
      <c r="O104" s="104">
        <v>0.19091000000000014</v>
      </c>
      <c r="P104" s="104">
        <v>0.23854640000000016</v>
      </c>
      <c r="Q104" s="104">
        <v>0.28808825599999999</v>
      </c>
      <c r="R104" s="105">
        <v>0.3396117862400001</v>
      </c>
      <c r="S104" s="10"/>
      <c r="T104" s="139"/>
      <c r="U104" s="139"/>
    </row>
    <row r="105" spans="1:21" x14ac:dyDescent="0.25">
      <c r="A105" s="139"/>
      <c r="B105" s="152"/>
      <c r="C105" s="101" t="s">
        <v>466</v>
      </c>
      <c r="D105" s="102" t="s">
        <v>467</v>
      </c>
      <c r="E105" s="102" t="s">
        <v>447</v>
      </c>
      <c r="F105" s="142">
        <v>41255.772858796299</v>
      </c>
      <c r="G105" s="144">
        <v>0.06</v>
      </c>
      <c r="H105" s="145">
        <v>0.05</v>
      </c>
      <c r="I105" s="145">
        <v>0.04</v>
      </c>
      <c r="J105" s="145">
        <v>3.5000000000000003E-2</v>
      </c>
      <c r="K105" s="145">
        <v>0.03</v>
      </c>
      <c r="L105" s="146">
        <v>0.03</v>
      </c>
      <c r="M105" s="103">
        <v>6.0000000000000053E-2</v>
      </c>
      <c r="N105" s="104">
        <v>0.11299999999999999</v>
      </c>
      <c r="O105" s="104">
        <v>0.15751999999999988</v>
      </c>
      <c r="P105" s="104">
        <v>0.19803320000000002</v>
      </c>
      <c r="Q105" s="104">
        <v>0.23397419600000013</v>
      </c>
      <c r="R105" s="105">
        <v>0.27099342188000008</v>
      </c>
      <c r="S105" s="10"/>
      <c r="T105" s="139"/>
      <c r="U105" s="139"/>
    </row>
    <row r="106" spans="1:21" x14ac:dyDescent="0.25">
      <c r="A106" s="139"/>
      <c r="B106" s="152"/>
      <c r="C106" s="101" t="s">
        <v>396</v>
      </c>
      <c r="D106" s="102" t="s">
        <v>171</v>
      </c>
      <c r="E106" s="102" t="s">
        <v>397</v>
      </c>
      <c r="F106" s="142">
        <v>41254.697002314817</v>
      </c>
      <c r="G106" s="144">
        <v>0.02</v>
      </c>
      <c r="H106" s="145">
        <v>2.2499999999999999E-2</v>
      </c>
      <c r="I106" s="145">
        <v>2.5000000000000001E-2</v>
      </c>
      <c r="J106" s="145">
        <v>0.03</v>
      </c>
      <c r="K106" s="145">
        <v>3.5000000000000003E-2</v>
      </c>
      <c r="L106" s="146">
        <v>0.04</v>
      </c>
      <c r="M106" s="103">
        <v>2.0000000000000018E-2</v>
      </c>
      <c r="N106" s="104">
        <v>4.2949999999999822E-2</v>
      </c>
      <c r="O106" s="104">
        <v>6.9023749999999939E-2</v>
      </c>
      <c r="P106" s="104">
        <v>0.10109446250000009</v>
      </c>
      <c r="Q106" s="104">
        <v>0.13963276868750008</v>
      </c>
      <c r="R106" s="105">
        <v>0.18521807943500024</v>
      </c>
      <c r="S106" s="10"/>
      <c r="T106" s="139"/>
      <c r="U106" s="139"/>
    </row>
    <row r="107" spans="1:21" x14ac:dyDescent="0.25">
      <c r="A107" s="139"/>
      <c r="B107" s="152"/>
      <c r="C107" s="101" t="s">
        <v>123</v>
      </c>
      <c r="D107" s="107" t="s">
        <v>172</v>
      </c>
      <c r="E107" s="107" t="s">
        <v>36</v>
      </c>
      <c r="F107" s="142">
        <v>41253.957743055558</v>
      </c>
      <c r="G107" s="144">
        <v>2.8000000000000001E-2</v>
      </c>
      <c r="H107" s="145">
        <v>3.2000000000000001E-2</v>
      </c>
      <c r="I107" s="145">
        <v>3.4000000000000002E-2</v>
      </c>
      <c r="J107" s="145">
        <v>2.7E-2</v>
      </c>
      <c r="K107" s="145">
        <v>2.5999999999999999E-2</v>
      </c>
      <c r="L107" s="146">
        <v>2.5000000000000001E-2</v>
      </c>
      <c r="M107" s="103">
        <v>2.8000000000000025E-2</v>
      </c>
      <c r="N107" s="104">
        <v>6.0896000000000061E-2</v>
      </c>
      <c r="O107" s="104">
        <v>9.6966463999999863E-2</v>
      </c>
      <c r="P107" s="104">
        <v>0.12658455852799988</v>
      </c>
      <c r="Q107" s="104">
        <v>0.155875757049728</v>
      </c>
      <c r="R107" s="105">
        <v>0.18477265097597129</v>
      </c>
      <c r="S107" s="10"/>
      <c r="T107" s="139"/>
      <c r="U107" s="139"/>
    </row>
    <row r="108" spans="1:21" x14ac:dyDescent="0.25">
      <c r="A108" s="139"/>
      <c r="B108" s="152"/>
      <c r="C108" s="101" t="s">
        <v>341</v>
      </c>
      <c r="D108" s="102" t="s">
        <v>114</v>
      </c>
      <c r="E108" s="102" t="s">
        <v>141</v>
      </c>
      <c r="F108" s="142">
        <v>41245.903645833336</v>
      </c>
      <c r="G108" s="144">
        <v>5.8999999999999997E-2</v>
      </c>
      <c r="H108" s="145">
        <v>4.4999999999999998E-2</v>
      </c>
      <c r="I108" s="145">
        <v>4.4999999999999998E-2</v>
      </c>
      <c r="J108" s="145">
        <v>4.4999999999999998E-2</v>
      </c>
      <c r="K108" s="145">
        <v>4.4999999999999998E-2</v>
      </c>
      <c r="L108" s="146">
        <v>4.4999999999999998E-2</v>
      </c>
      <c r="M108" s="103">
        <v>5.8999999999999941E-2</v>
      </c>
      <c r="N108" s="104">
        <v>0.10665499999999994</v>
      </c>
      <c r="O108" s="104">
        <v>0.15645447499999987</v>
      </c>
      <c r="P108" s="104">
        <v>0.20849492637499978</v>
      </c>
      <c r="Q108" s="104">
        <v>0.26287719806187493</v>
      </c>
      <c r="R108" s="105">
        <v>0.31970667197465907</v>
      </c>
      <c r="S108" s="10"/>
      <c r="T108" s="139"/>
      <c r="U108" s="139"/>
    </row>
    <row r="109" spans="1:21" x14ac:dyDescent="0.25">
      <c r="A109" s="139"/>
      <c r="B109" s="152"/>
      <c r="C109" s="101" t="s">
        <v>458</v>
      </c>
      <c r="D109" s="102" t="s">
        <v>21</v>
      </c>
      <c r="E109" s="102" t="s">
        <v>459</v>
      </c>
      <c r="F109" s="142">
        <v>41253.652303240742</v>
      </c>
      <c r="G109" s="144">
        <v>0</v>
      </c>
      <c r="H109" s="145">
        <v>1.2E-2</v>
      </c>
      <c r="I109" s="145">
        <v>3.7999999999999999E-2</v>
      </c>
      <c r="J109" s="145">
        <v>5.8999999999999997E-2</v>
      </c>
      <c r="K109" s="145">
        <v>5.8999999999999997E-2</v>
      </c>
      <c r="L109" s="146">
        <v>5.8999999999999997E-2</v>
      </c>
      <c r="M109" s="103">
        <v>0</v>
      </c>
      <c r="N109" s="104">
        <v>1.2000000000000011E-2</v>
      </c>
      <c r="O109" s="104">
        <v>5.0456000000000056E-2</v>
      </c>
      <c r="P109" s="104">
        <v>0.11243290400000006</v>
      </c>
      <c r="Q109" s="104">
        <v>0.17806644533600013</v>
      </c>
      <c r="R109" s="105">
        <v>0.24757236561082396</v>
      </c>
      <c r="S109" s="10"/>
      <c r="T109" s="139"/>
      <c r="U109" s="139"/>
    </row>
    <row r="110" spans="1:21" x14ac:dyDescent="0.25">
      <c r="A110" s="139"/>
      <c r="B110" s="152"/>
      <c r="C110" s="125" t="s">
        <v>3</v>
      </c>
      <c r="D110" s="126" t="s">
        <v>386</v>
      </c>
      <c r="E110" s="127" t="s">
        <v>319</v>
      </c>
      <c r="F110" s="142">
        <v>41247.520798611113</v>
      </c>
      <c r="G110" s="144">
        <v>0.08</v>
      </c>
      <c r="H110" s="145">
        <v>0.05</v>
      </c>
      <c r="I110" s="145">
        <v>0.04</v>
      </c>
      <c r="J110" s="145">
        <v>0.06</v>
      </c>
      <c r="K110" s="145">
        <v>0.05</v>
      </c>
      <c r="L110" s="146">
        <v>0.05</v>
      </c>
      <c r="M110" s="103">
        <v>8.0000000000000071E-2</v>
      </c>
      <c r="N110" s="104">
        <v>0.13400000000000012</v>
      </c>
      <c r="O110" s="104">
        <v>0.17935999999999996</v>
      </c>
      <c r="P110" s="104">
        <v>0.25012159999999994</v>
      </c>
      <c r="Q110" s="104">
        <v>0.31262767999999985</v>
      </c>
      <c r="R110" s="105">
        <v>0.37825906399999987</v>
      </c>
      <c r="S110" s="10"/>
      <c r="T110" s="139"/>
      <c r="U110" s="139"/>
    </row>
    <row r="111" spans="1:21" x14ac:dyDescent="0.25">
      <c r="A111" s="139"/>
      <c r="B111" s="152"/>
      <c r="C111" s="101" t="s">
        <v>56</v>
      </c>
      <c r="D111" s="102" t="s">
        <v>356</v>
      </c>
      <c r="E111" s="102" t="s">
        <v>103</v>
      </c>
      <c r="F111" s="142">
        <v>41254.913449074076</v>
      </c>
      <c r="G111" s="144">
        <v>1.4999999999999999E-2</v>
      </c>
      <c r="H111" s="145">
        <v>6.5000000000000002E-2</v>
      </c>
      <c r="I111" s="145">
        <v>4.4999999999999998E-2</v>
      </c>
      <c r="J111" s="145">
        <v>3.5000000000000003E-2</v>
      </c>
      <c r="K111" s="145">
        <v>3.5000000000000003E-2</v>
      </c>
      <c r="L111" s="146">
        <v>2.5000000000000001E-2</v>
      </c>
      <c r="M111" s="103">
        <v>1.4999999999999902E-2</v>
      </c>
      <c r="N111" s="104">
        <v>8.0975000000000019E-2</v>
      </c>
      <c r="O111" s="104">
        <v>0.1296188749999998</v>
      </c>
      <c r="P111" s="104">
        <v>0.16915553562499985</v>
      </c>
      <c r="Q111" s="104">
        <v>0.21007597937187494</v>
      </c>
      <c r="R111" s="105">
        <v>0.24032787885617179</v>
      </c>
      <c r="S111" s="10"/>
      <c r="T111" s="139"/>
      <c r="U111" s="139"/>
    </row>
    <row r="112" spans="1:21" x14ac:dyDescent="0.25">
      <c r="A112" s="139"/>
      <c r="B112" s="152"/>
      <c r="C112" s="101" t="s">
        <v>361</v>
      </c>
      <c r="D112" s="102" t="s">
        <v>357</v>
      </c>
      <c r="E112" s="102" t="s">
        <v>410</v>
      </c>
      <c r="F112" s="142">
        <v>41255.371782407405</v>
      </c>
      <c r="G112" s="147">
        <v>4.2799999999999998E-2</v>
      </c>
      <c r="H112" s="148">
        <v>1.0800000000000001E-2</v>
      </c>
      <c r="I112" s="148">
        <v>4.2000000000000003E-2</v>
      </c>
      <c r="J112" s="148">
        <v>5.1999999999999998E-2</v>
      </c>
      <c r="K112" s="148">
        <v>3.6999999999999998E-2</v>
      </c>
      <c r="L112" s="149">
        <v>3.2399999999999998E-2</v>
      </c>
      <c r="M112" s="103">
        <v>4.2800000000000171E-2</v>
      </c>
      <c r="N112" s="104">
        <v>5.406224000000015E-2</v>
      </c>
      <c r="O112" s="104">
        <v>9.8332854080000365E-2</v>
      </c>
      <c r="P112" s="104">
        <v>0.15544616249216037</v>
      </c>
      <c r="Q112" s="104">
        <v>0.1981976705043702</v>
      </c>
      <c r="R112" s="105">
        <v>0.2370192750287119</v>
      </c>
      <c r="S112" s="10"/>
      <c r="T112" s="139"/>
      <c r="U112" s="139"/>
    </row>
    <row r="113" spans="1:21" x14ac:dyDescent="0.25">
      <c r="A113" s="150"/>
      <c r="B113" s="108"/>
      <c r="C113" s="140"/>
      <c r="D113" s="140"/>
      <c r="E113" s="140"/>
      <c r="F113" s="109" t="s">
        <v>403</v>
      </c>
      <c r="G113" s="110">
        <v>4.6273333333333305E-2</v>
      </c>
      <c r="H113" s="111">
        <v>3.0772380952380954E-2</v>
      </c>
      <c r="I113" s="111">
        <v>3.3406666666666654E-2</v>
      </c>
      <c r="J113" s="111">
        <v>3.1915238095238094E-2</v>
      </c>
      <c r="K113" s="111">
        <v>3.2823809523809505E-2</v>
      </c>
      <c r="L113" s="111">
        <v>3.3440952380952356E-2</v>
      </c>
      <c r="M113" s="110">
        <v>4.6273333333333326E-2</v>
      </c>
      <c r="N113" s="111">
        <v>7.8674425714285692E-2</v>
      </c>
      <c r="O113" s="111">
        <v>0.11507124353316191</v>
      </c>
      <c r="P113" s="111">
        <v>0.15122646081824179</v>
      </c>
      <c r="Q113" s="112">
        <v>0.18973589090930512</v>
      </c>
      <c r="R113" s="138">
        <v>0.23037584110608045</v>
      </c>
      <c r="S113" s="10"/>
      <c r="T113" s="139"/>
      <c r="U113" s="139"/>
    </row>
    <row r="114" spans="1:21" x14ac:dyDescent="0.25">
      <c r="A114" s="150"/>
      <c r="B114" s="108"/>
      <c r="C114" s="140"/>
      <c r="D114" s="170" t="s">
        <v>471</v>
      </c>
      <c r="E114" s="140"/>
      <c r="F114" s="113" t="s">
        <v>378</v>
      </c>
      <c r="G114" s="114">
        <v>4.5999999999999999E-2</v>
      </c>
      <c r="H114" s="115">
        <v>3.1E-2</v>
      </c>
      <c r="I114" s="115">
        <v>3.5000000000000003E-2</v>
      </c>
      <c r="J114" s="115">
        <v>3.5000000000000003E-2</v>
      </c>
      <c r="K114" s="115">
        <v>3.2000000000000001E-2</v>
      </c>
      <c r="L114" s="115">
        <v>3.3099999999999997E-2</v>
      </c>
      <c r="M114" s="132">
        <v>4.6000000000000041E-2</v>
      </c>
      <c r="N114" s="133">
        <v>8.1199999999999939E-2</v>
      </c>
      <c r="O114" s="133">
        <v>0.11935249999999997</v>
      </c>
      <c r="P114" s="133">
        <v>0.15860992000000018</v>
      </c>
      <c r="Q114" s="133">
        <v>0.19416484740999995</v>
      </c>
      <c r="R114" s="134">
        <v>0.23672923709225668</v>
      </c>
      <c r="S114" s="10"/>
      <c r="T114" s="139"/>
      <c r="U114" s="139"/>
    </row>
    <row r="115" spans="1:21" x14ac:dyDescent="0.25">
      <c r="A115" s="150"/>
      <c r="B115" s="108"/>
      <c r="C115" s="140"/>
      <c r="D115" s="171"/>
      <c r="E115" s="140"/>
      <c r="F115" s="113" t="s">
        <v>380</v>
      </c>
      <c r="G115" s="114">
        <v>0.09</v>
      </c>
      <c r="H115" s="115">
        <v>0.08</v>
      </c>
      <c r="I115" s="115">
        <v>6.3E-2</v>
      </c>
      <c r="J115" s="115">
        <v>7.0000000000000007E-2</v>
      </c>
      <c r="K115" s="115">
        <v>0.09</v>
      </c>
      <c r="L115" s="115">
        <v>8.2000000000000003E-2</v>
      </c>
      <c r="M115" s="135">
        <v>8.9999999999999858E-2</v>
      </c>
      <c r="N115" s="116">
        <v>0.1771999999999998</v>
      </c>
      <c r="O115" s="116">
        <v>0.23605999999999994</v>
      </c>
      <c r="P115" s="116">
        <v>0.29786299999999977</v>
      </c>
      <c r="Q115" s="116">
        <v>0.36275614999999983</v>
      </c>
      <c r="R115" s="117">
        <v>0.41173344887750019</v>
      </c>
      <c r="S115" s="10"/>
      <c r="T115" s="139"/>
      <c r="U115" s="139"/>
    </row>
    <row r="116" spans="1:21" x14ac:dyDescent="0.25">
      <c r="A116" s="150"/>
      <c r="B116" s="108"/>
      <c r="C116" s="140"/>
      <c r="D116" s="140"/>
      <c r="E116" s="140"/>
      <c r="F116" s="113" t="s">
        <v>381</v>
      </c>
      <c r="G116" s="114">
        <v>-0.02</v>
      </c>
      <c r="H116" s="115">
        <v>-0.06</v>
      </c>
      <c r="I116" s="115">
        <v>-0.05</v>
      </c>
      <c r="J116" s="115">
        <v>-0.1</v>
      </c>
      <c r="K116" s="115">
        <v>-0.04</v>
      </c>
      <c r="L116" s="115">
        <v>-0.05</v>
      </c>
      <c r="M116" s="135">
        <v>-2.0000000000000018E-2</v>
      </c>
      <c r="N116" s="116">
        <v>-3.4700000000000064E-2</v>
      </c>
      <c r="O116" s="116">
        <v>-5.5936600000000003E-2</v>
      </c>
      <c r="P116" s="116">
        <v>-0.10074900000000009</v>
      </c>
      <c r="Q116" s="116">
        <v>-0.11873402</v>
      </c>
      <c r="R116" s="117">
        <v>-0.13129376088367606</v>
      </c>
      <c r="S116" s="10"/>
      <c r="T116" s="139"/>
      <c r="U116" s="139"/>
    </row>
    <row r="117" spans="1:21" x14ac:dyDescent="0.25">
      <c r="A117" s="150"/>
      <c r="B117" s="108"/>
      <c r="C117" s="140"/>
      <c r="D117" s="140"/>
      <c r="E117" s="140"/>
      <c r="F117" s="113" t="s">
        <v>434</v>
      </c>
      <c r="G117" s="118">
        <v>2.3863503138711325E-2</v>
      </c>
      <c r="H117" s="119">
        <v>2.1387107435762893E-2</v>
      </c>
      <c r="I117" s="119">
        <v>1.5406656070739421E-2</v>
      </c>
      <c r="J117" s="119">
        <v>2.1828751245831297E-2</v>
      </c>
      <c r="K117" s="119">
        <v>1.7364987562342074E-2</v>
      </c>
      <c r="L117" s="119">
        <v>1.6134379771863321E-2</v>
      </c>
      <c r="M117" s="136">
        <v>2.386350313871128E-2</v>
      </c>
      <c r="N117" s="120">
        <v>3.930695934643242E-2</v>
      </c>
      <c r="O117" s="120">
        <v>5.1911886032589484E-2</v>
      </c>
      <c r="P117" s="120">
        <v>6.7999307206173032E-2</v>
      </c>
      <c r="Q117" s="120">
        <v>8.2691749424771033E-2</v>
      </c>
      <c r="R117" s="121">
        <v>9.7435986292194729E-2</v>
      </c>
      <c r="S117" s="10"/>
      <c r="T117" s="139"/>
      <c r="U117" s="139"/>
    </row>
    <row r="118" spans="1:21" x14ac:dyDescent="0.25">
      <c r="A118" s="150"/>
      <c r="B118" s="9"/>
      <c r="C118" s="2"/>
      <c r="D118" s="5"/>
      <c r="E118" s="5"/>
      <c r="F118" s="5"/>
      <c r="G118" s="2"/>
      <c r="H118" s="2"/>
      <c r="I118" s="2"/>
      <c r="J118" s="2"/>
      <c r="K118" s="2"/>
      <c r="L118" s="2"/>
      <c r="M118" s="2"/>
      <c r="N118" s="2"/>
      <c r="O118" s="2"/>
      <c r="P118" s="2"/>
      <c r="Q118" s="2"/>
      <c r="R118" s="2"/>
      <c r="S118" s="10"/>
      <c r="T118" s="139"/>
      <c r="U118" s="139"/>
    </row>
    <row r="119" spans="1:21" x14ac:dyDescent="0.25">
      <c r="A119" s="150"/>
      <c r="B119" s="9"/>
      <c r="C119" s="2" t="s">
        <v>408</v>
      </c>
      <c r="D119" s="5"/>
      <c r="E119" s="5"/>
      <c r="F119" s="5"/>
      <c r="G119" s="2"/>
      <c r="H119" s="2"/>
      <c r="I119" s="2"/>
      <c r="J119" s="2"/>
      <c r="K119" s="2"/>
      <c r="L119" s="2"/>
      <c r="M119" s="2"/>
      <c r="N119" s="2"/>
      <c r="O119" s="2"/>
      <c r="P119" s="2"/>
      <c r="Q119" s="122"/>
      <c r="R119" s="122"/>
      <c r="S119" s="10"/>
      <c r="T119" s="139"/>
      <c r="U119" s="139"/>
    </row>
    <row r="120" spans="1:21" x14ac:dyDescent="0.25">
      <c r="A120" s="150"/>
      <c r="B120" s="9"/>
      <c r="C120" s="2" t="s">
        <v>407</v>
      </c>
      <c r="D120" s="5"/>
      <c r="E120" s="5"/>
      <c r="F120" s="5"/>
      <c r="G120" s="2"/>
      <c r="H120" s="2"/>
      <c r="I120" s="2"/>
      <c r="J120" s="2"/>
      <c r="K120" s="2"/>
      <c r="L120" s="2"/>
      <c r="M120" s="2"/>
      <c r="N120" s="2"/>
      <c r="O120" s="2"/>
      <c r="P120" s="2"/>
      <c r="Q120" s="2"/>
      <c r="R120" s="2"/>
      <c r="S120" s="10"/>
      <c r="T120" s="139"/>
      <c r="U120" s="139"/>
    </row>
    <row r="121" spans="1:21" ht="10.5" customHeight="1" x14ac:dyDescent="0.25">
      <c r="A121" s="150"/>
      <c r="B121" s="9"/>
      <c r="C121" s="2"/>
      <c r="D121" s="5"/>
      <c r="E121" s="5"/>
      <c r="F121" s="5"/>
      <c r="G121" s="2"/>
      <c r="H121" s="2"/>
      <c r="I121" s="2"/>
      <c r="J121" s="2"/>
      <c r="K121" s="2"/>
      <c r="L121" s="2"/>
      <c r="M121" s="2"/>
      <c r="N121" s="2"/>
      <c r="O121" s="2"/>
      <c r="P121" s="123"/>
      <c r="R121" s="137"/>
      <c r="S121" s="10"/>
      <c r="T121" s="139"/>
      <c r="U121" s="139"/>
    </row>
    <row r="122" spans="1:21" ht="36.75" customHeight="1" x14ac:dyDescent="0.25">
      <c r="A122" s="150"/>
      <c r="B122" s="9"/>
      <c r="C122" s="172" t="s">
        <v>331</v>
      </c>
      <c r="D122" s="173"/>
      <c r="E122" s="173"/>
      <c r="F122" s="173"/>
      <c r="G122" s="173"/>
      <c r="H122" s="173"/>
      <c r="I122" s="173"/>
      <c r="J122" s="173"/>
      <c r="K122" s="173"/>
      <c r="L122" s="173"/>
      <c r="M122" s="173"/>
      <c r="N122" s="173"/>
      <c r="O122" s="173"/>
      <c r="P122" s="173"/>
      <c r="Q122" s="173"/>
      <c r="R122" s="173"/>
      <c r="S122" s="174"/>
      <c r="T122" s="139"/>
      <c r="U122" s="139"/>
    </row>
    <row r="123" spans="1:21" ht="15.75" customHeight="1" thickBot="1" x14ac:dyDescent="0.3">
      <c r="A123" s="150"/>
      <c r="B123" s="11"/>
      <c r="C123" s="95"/>
      <c r="D123" s="95"/>
      <c r="E123" s="95"/>
      <c r="F123" s="95"/>
      <c r="G123" s="95"/>
      <c r="H123" s="95"/>
      <c r="I123" s="95"/>
      <c r="J123" s="95"/>
      <c r="K123" s="95"/>
      <c r="L123" s="95"/>
      <c r="M123" s="95"/>
      <c r="N123" s="95"/>
      <c r="O123" s="95"/>
      <c r="P123" s="95"/>
      <c r="Q123" s="95"/>
      <c r="R123" s="95"/>
      <c r="S123" s="13"/>
      <c r="T123" s="139"/>
      <c r="U123" s="139"/>
    </row>
    <row r="124" spans="1:21" x14ac:dyDescent="0.25">
      <c r="A124" s="150"/>
      <c r="B124" s="139"/>
      <c r="C124" s="139"/>
      <c r="D124" s="139"/>
      <c r="E124" s="139"/>
      <c r="F124" s="139"/>
      <c r="G124" s="139"/>
      <c r="H124" s="139"/>
      <c r="I124" s="139"/>
      <c r="J124" s="139"/>
      <c r="K124" s="139"/>
      <c r="L124" s="139"/>
      <c r="M124" s="139"/>
      <c r="N124" s="139"/>
      <c r="O124" s="139"/>
      <c r="P124" s="139"/>
      <c r="Q124" s="139"/>
      <c r="R124" s="139"/>
      <c r="S124" s="139"/>
      <c r="T124" s="139"/>
      <c r="U124" s="139"/>
    </row>
    <row r="125" spans="1:21" x14ac:dyDescent="0.25">
      <c r="A125" s="150"/>
      <c r="B125" s="139"/>
      <c r="C125" s="156"/>
      <c r="D125" s="157"/>
      <c r="E125" s="158"/>
      <c r="F125" s="159"/>
      <c r="G125" s="160"/>
      <c r="H125" s="160"/>
      <c r="I125" s="160"/>
      <c r="J125" s="160"/>
      <c r="K125" s="160"/>
      <c r="L125" s="160"/>
      <c r="M125" s="139"/>
      <c r="N125" s="139"/>
      <c r="O125" s="139"/>
      <c r="P125" s="139"/>
      <c r="Q125" s="139"/>
      <c r="R125" s="139"/>
      <c r="S125" s="139"/>
      <c r="T125" s="139"/>
      <c r="U125" s="139"/>
    </row>
    <row r="126" spans="1:21" x14ac:dyDescent="0.25">
      <c r="A126" s="150"/>
      <c r="B126" s="139"/>
      <c r="C126" s="161"/>
      <c r="D126" s="162"/>
      <c r="E126" s="162"/>
      <c r="F126" s="162"/>
      <c r="G126" s="162"/>
      <c r="H126" s="162"/>
      <c r="I126" s="162"/>
      <c r="J126" s="162"/>
      <c r="K126" s="162"/>
      <c r="L126" s="162"/>
      <c r="M126" s="139"/>
      <c r="N126" s="139"/>
      <c r="O126" s="139"/>
      <c r="P126" s="139"/>
      <c r="Q126" s="139"/>
      <c r="R126" s="139"/>
      <c r="S126" s="139"/>
      <c r="T126" s="139"/>
      <c r="U126" s="139"/>
    </row>
    <row r="127" spans="1:21" x14ac:dyDescent="0.25">
      <c r="A127" s="150"/>
      <c r="B127" s="139"/>
      <c r="C127" s="162"/>
      <c r="D127" s="162"/>
      <c r="E127" s="162"/>
      <c r="F127" s="162"/>
      <c r="G127" s="162"/>
      <c r="H127" s="162"/>
      <c r="I127" s="162"/>
      <c r="J127" s="162"/>
      <c r="K127" s="162"/>
      <c r="L127" s="162"/>
      <c r="M127" s="139"/>
      <c r="N127" s="139"/>
      <c r="O127" s="139"/>
      <c r="P127" s="139"/>
      <c r="Q127" s="139"/>
      <c r="R127" s="139"/>
      <c r="S127" s="139"/>
      <c r="T127" s="139"/>
      <c r="U127" s="139"/>
    </row>
    <row r="128" spans="1:21" x14ac:dyDescent="0.25">
      <c r="A128" s="150"/>
      <c r="B128" s="139"/>
      <c r="C128" s="162"/>
      <c r="D128" s="162"/>
      <c r="E128" s="162"/>
      <c r="F128" s="162"/>
      <c r="G128" s="162"/>
      <c r="H128" s="162"/>
      <c r="I128" s="162"/>
      <c r="J128" s="162"/>
      <c r="K128" s="162"/>
      <c r="L128" s="162"/>
      <c r="M128" s="139"/>
      <c r="N128" s="139"/>
      <c r="O128" s="139"/>
      <c r="P128" s="139"/>
      <c r="Q128" s="139"/>
      <c r="R128" s="139"/>
      <c r="S128" s="139"/>
      <c r="T128" s="139"/>
      <c r="U128" s="139"/>
    </row>
    <row r="129" spans="1:21" x14ac:dyDescent="0.25">
      <c r="A129" s="150"/>
      <c r="B129" s="139"/>
      <c r="C129" s="162"/>
      <c r="D129" s="162"/>
      <c r="E129" s="162"/>
      <c r="F129" s="162"/>
      <c r="G129" s="162"/>
      <c r="H129" s="162"/>
      <c r="I129" s="162"/>
      <c r="J129" s="162"/>
      <c r="K129" s="162"/>
      <c r="L129" s="162"/>
      <c r="M129" s="139"/>
      <c r="N129" s="139"/>
      <c r="O129" s="139"/>
      <c r="P129" s="139"/>
      <c r="Q129" s="139"/>
      <c r="R129" s="139"/>
      <c r="S129" s="139"/>
      <c r="T129" s="139"/>
      <c r="U129" s="139"/>
    </row>
    <row r="130" spans="1:21" x14ac:dyDescent="0.25">
      <c r="A130" s="150"/>
      <c r="B130" s="139"/>
      <c r="C130" s="162"/>
      <c r="D130" s="162"/>
      <c r="E130" s="162"/>
      <c r="F130" s="162"/>
      <c r="G130" s="162"/>
      <c r="H130" s="162"/>
      <c r="I130" s="162"/>
      <c r="J130" s="162"/>
      <c r="K130" s="162"/>
      <c r="L130" s="162"/>
      <c r="M130" s="139"/>
      <c r="N130" s="139"/>
      <c r="O130" s="139"/>
      <c r="P130" s="139"/>
      <c r="Q130" s="139"/>
      <c r="R130" s="139"/>
      <c r="S130" s="139"/>
      <c r="T130" s="139"/>
      <c r="U130" s="139"/>
    </row>
    <row r="131" spans="1:21" x14ac:dyDescent="0.25">
      <c r="A131" s="150"/>
      <c r="B131" s="139"/>
      <c r="C131" s="162"/>
      <c r="D131" s="162"/>
      <c r="E131" s="162"/>
      <c r="F131" s="162"/>
      <c r="G131" s="162"/>
      <c r="H131" s="162"/>
      <c r="I131" s="162"/>
      <c r="J131" s="162"/>
      <c r="K131" s="162"/>
      <c r="L131" s="162"/>
      <c r="M131" s="139"/>
      <c r="N131" s="139"/>
      <c r="O131" s="139"/>
      <c r="P131" s="139"/>
      <c r="Q131" s="139"/>
      <c r="R131" s="139"/>
      <c r="S131" s="139"/>
      <c r="T131" s="139"/>
      <c r="U131" s="139"/>
    </row>
    <row r="132" spans="1:21" x14ac:dyDescent="0.25">
      <c r="A132" s="150"/>
      <c r="B132" s="139"/>
      <c r="C132" s="162"/>
      <c r="D132" s="162"/>
      <c r="E132" s="162"/>
      <c r="F132" s="162"/>
      <c r="G132" s="162"/>
      <c r="H132" s="162"/>
      <c r="I132" s="162"/>
      <c r="J132" s="162"/>
      <c r="K132" s="162"/>
      <c r="L132" s="162"/>
      <c r="M132" s="139"/>
      <c r="N132" s="139"/>
      <c r="O132" s="139"/>
      <c r="P132" s="139"/>
      <c r="Q132" s="139"/>
      <c r="R132" s="139"/>
      <c r="S132" s="139"/>
      <c r="T132" s="139"/>
      <c r="U132" s="139"/>
    </row>
    <row r="133" spans="1:21" x14ac:dyDescent="0.25">
      <c r="A133" s="150"/>
      <c r="B133" s="139"/>
      <c r="C133" s="162"/>
      <c r="D133" s="162"/>
      <c r="E133" s="162"/>
      <c r="F133" s="162"/>
      <c r="G133" s="162"/>
      <c r="H133" s="162"/>
      <c r="I133" s="162"/>
      <c r="J133" s="162"/>
      <c r="K133" s="162"/>
      <c r="L133" s="162"/>
      <c r="M133" s="139"/>
      <c r="N133" s="139"/>
      <c r="O133" s="139"/>
      <c r="P133" s="139"/>
      <c r="Q133" s="139"/>
      <c r="R133" s="139"/>
      <c r="S133" s="139"/>
      <c r="T133" s="139"/>
      <c r="U133" s="139"/>
    </row>
    <row r="134" spans="1:21" x14ac:dyDescent="0.25">
      <c r="A134" s="150"/>
      <c r="B134" s="139"/>
      <c r="C134" s="162"/>
      <c r="D134" s="162"/>
      <c r="E134" s="162"/>
      <c r="F134" s="162"/>
      <c r="G134" s="162"/>
      <c r="H134" s="162"/>
      <c r="I134" s="162"/>
      <c r="J134" s="162"/>
      <c r="K134" s="162"/>
      <c r="L134" s="162"/>
      <c r="M134" s="139"/>
      <c r="N134" s="139"/>
      <c r="O134" s="139"/>
      <c r="P134" s="139"/>
      <c r="Q134" s="139"/>
      <c r="R134" s="139"/>
      <c r="S134" s="139"/>
      <c r="T134" s="139"/>
      <c r="U134" s="139"/>
    </row>
    <row r="135" spans="1:21" x14ac:dyDescent="0.25">
      <c r="A135" s="150"/>
      <c r="B135" s="139"/>
      <c r="C135" s="162"/>
      <c r="D135" s="162"/>
      <c r="E135" s="162"/>
      <c r="F135" s="162"/>
      <c r="G135" s="162"/>
      <c r="H135" s="162"/>
      <c r="I135" s="162"/>
      <c r="J135" s="162"/>
      <c r="K135" s="162"/>
      <c r="L135" s="162"/>
      <c r="M135" s="139"/>
      <c r="N135" s="139"/>
      <c r="O135" s="139"/>
      <c r="P135" s="139"/>
      <c r="Q135" s="139"/>
      <c r="R135" s="139"/>
      <c r="S135" s="139"/>
      <c r="T135" s="139"/>
      <c r="U135" s="139"/>
    </row>
    <row r="136" spans="1:21" x14ac:dyDescent="0.25">
      <c r="A136" s="150"/>
      <c r="B136" s="139"/>
      <c r="C136" s="162"/>
      <c r="D136" s="162"/>
      <c r="E136" s="162"/>
      <c r="F136" s="162"/>
      <c r="G136" s="162"/>
      <c r="H136" s="162"/>
      <c r="I136" s="162"/>
      <c r="J136" s="162"/>
      <c r="K136" s="162"/>
      <c r="L136" s="162"/>
      <c r="M136" s="139"/>
      <c r="N136" s="139"/>
      <c r="O136" s="139"/>
      <c r="P136" s="139"/>
      <c r="Q136" s="139"/>
      <c r="R136" s="139"/>
      <c r="S136" s="139"/>
      <c r="T136" s="139"/>
      <c r="U136" s="139"/>
    </row>
    <row r="137" spans="1:21" x14ac:dyDescent="0.25">
      <c r="A137" s="150"/>
      <c r="B137" s="139"/>
      <c r="C137" s="162"/>
      <c r="D137" s="162"/>
      <c r="E137" s="162"/>
      <c r="F137" s="162"/>
      <c r="G137" s="162"/>
      <c r="H137" s="162"/>
      <c r="I137" s="162"/>
      <c r="J137" s="162"/>
      <c r="K137" s="162"/>
      <c r="L137" s="162"/>
      <c r="M137" s="139"/>
      <c r="N137" s="139"/>
      <c r="O137" s="139"/>
      <c r="P137" s="139"/>
      <c r="Q137" s="139"/>
      <c r="R137" s="139"/>
      <c r="S137" s="139"/>
      <c r="T137" s="139"/>
      <c r="U137" s="139"/>
    </row>
    <row r="138" spans="1:21" x14ac:dyDescent="0.25">
      <c r="A138" s="150"/>
      <c r="B138" s="139"/>
      <c r="C138" s="162"/>
      <c r="D138" s="162"/>
      <c r="E138" s="162"/>
      <c r="F138" s="162"/>
      <c r="G138" s="162"/>
      <c r="H138" s="162"/>
      <c r="I138" s="162"/>
      <c r="J138" s="162"/>
      <c r="K138" s="162"/>
      <c r="L138" s="162"/>
      <c r="M138" s="139"/>
      <c r="N138" s="139"/>
      <c r="O138" s="139"/>
      <c r="P138" s="139"/>
      <c r="Q138" s="139"/>
      <c r="R138" s="139"/>
      <c r="S138" s="139"/>
      <c r="T138" s="139"/>
      <c r="U138" s="139"/>
    </row>
    <row r="139" spans="1:21" x14ac:dyDescent="0.25">
      <c r="A139" s="150"/>
      <c r="B139" s="139"/>
      <c r="C139" s="162"/>
      <c r="D139" s="162"/>
      <c r="E139" s="162"/>
      <c r="F139" s="162"/>
      <c r="G139" s="162"/>
      <c r="H139" s="162"/>
      <c r="I139" s="162"/>
      <c r="J139" s="162"/>
      <c r="K139" s="162"/>
      <c r="L139" s="162"/>
      <c r="M139" s="139"/>
      <c r="N139" s="139"/>
      <c r="O139" s="139"/>
      <c r="P139" s="139"/>
      <c r="Q139" s="139"/>
      <c r="R139" s="139"/>
      <c r="S139" s="139"/>
      <c r="T139" s="139"/>
      <c r="U139" s="139"/>
    </row>
    <row r="140" spans="1:21" x14ac:dyDescent="0.25">
      <c r="A140" s="150"/>
      <c r="B140" s="139"/>
      <c r="C140" s="162"/>
      <c r="D140" s="162"/>
      <c r="E140" s="162"/>
      <c r="F140" s="162"/>
      <c r="G140" s="162"/>
      <c r="H140" s="162"/>
      <c r="I140" s="162"/>
      <c r="J140" s="162"/>
      <c r="K140" s="162"/>
      <c r="L140" s="162"/>
      <c r="M140" s="139"/>
      <c r="N140" s="139"/>
      <c r="O140" s="139"/>
      <c r="P140" s="139"/>
      <c r="Q140" s="139"/>
      <c r="R140" s="139"/>
      <c r="S140" s="139"/>
      <c r="T140" s="139"/>
      <c r="U140" s="139"/>
    </row>
    <row r="141" spans="1:21" x14ac:dyDescent="0.25">
      <c r="A141" s="150"/>
      <c r="B141" s="139"/>
      <c r="C141" s="162"/>
      <c r="D141" s="162"/>
      <c r="E141" s="162"/>
      <c r="F141" s="162"/>
      <c r="G141" s="162"/>
      <c r="H141" s="162"/>
      <c r="I141" s="162"/>
      <c r="J141" s="162"/>
      <c r="K141" s="162"/>
      <c r="L141" s="162"/>
      <c r="M141" s="139"/>
      <c r="N141" s="139"/>
      <c r="O141" s="139"/>
      <c r="P141" s="139"/>
      <c r="Q141" s="139"/>
      <c r="R141" s="139"/>
      <c r="S141" s="139"/>
      <c r="T141" s="139"/>
      <c r="U141" s="139"/>
    </row>
    <row r="142" spans="1:21" x14ac:dyDescent="0.25">
      <c r="A142" s="150"/>
      <c r="B142" s="139"/>
      <c r="C142" s="162"/>
      <c r="D142" s="162"/>
      <c r="E142" s="162"/>
      <c r="F142" s="162"/>
      <c r="G142" s="162"/>
      <c r="H142" s="162"/>
      <c r="I142" s="162"/>
      <c r="J142" s="162"/>
      <c r="K142" s="162"/>
      <c r="L142" s="162"/>
      <c r="M142" s="139"/>
      <c r="N142" s="139"/>
      <c r="O142" s="139"/>
      <c r="P142" s="139"/>
      <c r="Q142" s="139"/>
      <c r="R142" s="139"/>
      <c r="S142" s="139"/>
      <c r="T142" s="139"/>
      <c r="U142" s="139"/>
    </row>
    <row r="143" spans="1:21" x14ac:dyDescent="0.25">
      <c r="A143" s="150"/>
      <c r="B143" s="139"/>
      <c r="C143" s="162"/>
      <c r="D143" s="162"/>
      <c r="E143" s="162"/>
      <c r="F143" s="162"/>
      <c r="G143" s="162"/>
      <c r="H143" s="162"/>
      <c r="I143" s="162"/>
      <c r="J143" s="162"/>
      <c r="K143" s="162"/>
      <c r="L143" s="162"/>
      <c r="M143" s="139"/>
      <c r="N143" s="139"/>
      <c r="O143" s="139"/>
      <c r="P143" s="139"/>
      <c r="Q143" s="139"/>
      <c r="R143" s="139"/>
      <c r="S143" s="139"/>
      <c r="T143" s="139"/>
      <c r="U143" s="139"/>
    </row>
    <row r="144" spans="1:21" x14ac:dyDescent="0.25">
      <c r="A144" s="150"/>
      <c r="B144" s="139"/>
      <c r="C144" s="162"/>
      <c r="D144" s="162"/>
      <c r="E144" s="162"/>
      <c r="F144" s="162"/>
      <c r="G144" s="162"/>
      <c r="H144" s="162"/>
      <c r="I144" s="162"/>
      <c r="J144" s="162"/>
      <c r="K144" s="162"/>
      <c r="L144" s="162"/>
      <c r="M144" s="139"/>
      <c r="N144" s="139"/>
      <c r="O144" s="139"/>
      <c r="P144" s="139"/>
      <c r="Q144" s="139"/>
      <c r="R144" s="139"/>
      <c r="S144" s="139"/>
      <c r="T144" s="139"/>
      <c r="U144" s="139"/>
    </row>
    <row r="145" spans="1:21" x14ac:dyDescent="0.25">
      <c r="A145" s="150"/>
      <c r="B145" s="139"/>
      <c r="C145" s="162"/>
      <c r="D145" s="162"/>
      <c r="E145" s="162"/>
      <c r="F145" s="162"/>
      <c r="G145" s="162"/>
      <c r="H145" s="162"/>
      <c r="I145" s="162"/>
      <c r="J145" s="162"/>
      <c r="K145" s="162"/>
      <c r="L145" s="162"/>
      <c r="M145" s="139"/>
      <c r="N145" s="139"/>
      <c r="O145" s="139"/>
      <c r="P145" s="139"/>
      <c r="Q145" s="139"/>
      <c r="R145" s="139"/>
      <c r="S145" s="139"/>
      <c r="T145" s="139"/>
      <c r="U145" s="139"/>
    </row>
    <row r="146" spans="1:21" x14ac:dyDescent="0.25">
      <c r="A146" s="150"/>
      <c r="B146" s="139"/>
      <c r="C146" s="162"/>
      <c r="D146" s="162"/>
      <c r="E146" s="162"/>
      <c r="F146" s="162"/>
      <c r="G146" s="162"/>
      <c r="H146" s="162"/>
      <c r="I146" s="162"/>
      <c r="J146" s="162"/>
      <c r="K146" s="162"/>
      <c r="L146" s="162"/>
      <c r="M146" s="139"/>
      <c r="N146" s="139"/>
      <c r="O146" s="139"/>
      <c r="P146" s="139"/>
      <c r="Q146" s="139"/>
      <c r="R146" s="139"/>
      <c r="S146" s="139"/>
      <c r="T146" s="139"/>
      <c r="U146" s="139"/>
    </row>
    <row r="147" spans="1:21" x14ac:dyDescent="0.25">
      <c r="A147" s="150"/>
      <c r="B147" s="139"/>
      <c r="C147" s="162"/>
      <c r="D147" s="162"/>
      <c r="E147" s="162"/>
      <c r="F147" s="162"/>
      <c r="G147" s="162"/>
      <c r="H147" s="162"/>
      <c r="I147" s="162"/>
      <c r="J147" s="162"/>
      <c r="K147" s="162"/>
      <c r="L147" s="162"/>
      <c r="M147" s="139"/>
      <c r="N147" s="139"/>
      <c r="O147" s="139"/>
      <c r="P147" s="139"/>
      <c r="Q147" s="139"/>
      <c r="R147" s="139"/>
      <c r="S147" s="139"/>
      <c r="T147" s="139"/>
      <c r="U147" s="139"/>
    </row>
    <row r="148" spans="1:21" x14ac:dyDescent="0.25">
      <c r="A148" s="150"/>
      <c r="B148" s="139"/>
      <c r="C148" s="162"/>
      <c r="D148" s="162"/>
      <c r="E148" s="162"/>
      <c r="F148" s="162"/>
      <c r="G148" s="162"/>
      <c r="H148" s="162"/>
      <c r="I148" s="162"/>
      <c r="J148" s="162"/>
      <c r="K148" s="162"/>
      <c r="L148" s="162"/>
      <c r="M148" s="139"/>
      <c r="N148" s="139"/>
      <c r="O148" s="139"/>
      <c r="P148" s="139"/>
      <c r="Q148" s="139"/>
      <c r="R148" s="139"/>
      <c r="S148" s="139"/>
      <c r="T148" s="139"/>
      <c r="U148" s="139"/>
    </row>
    <row r="149" spans="1:21" x14ac:dyDescent="0.25">
      <c r="A149" s="150"/>
      <c r="B149" s="139"/>
      <c r="C149" s="162"/>
      <c r="D149" s="162"/>
      <c r="E149" s="162"/>
      <c r="F149" s="162"/>
      <c r="G149" s="162"/>
      <c r="H149" s="162"/>
      <c r="I149" s="162"/>
      <c r="J149" s="162"/>
      <c r="K149" s="162"/>
      <c r="L149" s="162"/>
      <c r="M149" s="139"/>
      <c r="N149" s="139"/>
      <c r="O149" s="139"/>
      <c r="P149" s="139"/>
      <c r="Q149" s="139"/>
      <c r="R149" s="139"/>
      <c r="S149" s="139"/>
      <c r="T149" s="139"/>
      <c r="U149" s="139"/>
    </row>
    <row r="150" spans="1:21" x14ac:dyDescent="0.25">
      <c r="A150" s="150"/>
      <c r="B150" s="139"/>
      <c r="C150" s="162"/>
      <c r="D150" s="162"/>
      <c r="E150" s="162"/>
      <c r="F150" s="162"/>
      <c r="G150" s="162"/>
      <c r="H150" s="162"/>
      <c r="I150" s="162"/>
      <c r="J150" s="162"/>
      <c r="K150" s="162"/>
      <c r="L150" s="162"/>
      <c r="M150" s="139"/>
      <c r="N150" s="139"/>
      <c r="O150" s="139"/>
      <c r="P150" s="139"/>
      <c r="Q150" s="139"/>
      <c r="R150" s="139"/>
      <c r="S150" s="139"/>
      <c r="T150" s="139"/>
      <c r="U150" s="139"/>
    </row>
    <row r="151" spans="1:21" x14ac:dyDescent="0.25">
      <c r="A151" s="150"/>
      <c r="B151" s="139"/>
      <c r="C151" s="162"/>
      <c r="D151" s="162"/>
      <c r="E151" s="162"/>
      <c r="F151" s="162"/>
      <c r="G151" s="162"/>
      <c r="H151" s="162"/>
      <c r="I151" s="162"/>
      <c r="J151" s="162"/>
      <c r="K151" s="162"/>
      <c r="L151" s="162"/>
      <c r="M151" s="139"/>
      <c r="N151" s="139"/>
      <c r="O151" s="139"/>
      <c r="P151" s="139"/>
      <c r="Q151" s="139"/>
      <c r="R151" s="139"/>
      <c r="S151" s="139"/>
      <c r="T151" s="139"/>
      <c r="U151" s="139"/>
    </row>
    <row r="152" spans="1:21" x14ac:dyDescent="0.25">
      <c r="A152" s="150"/>
      <c r="B152" s="139"/>
      <c r="C152" s="162"/>
      <c r="D152" s="162"/>
      <c r="E152" s="162"/>
      <c r="F152" s="162"/>
      <c r="G152" s="162"/>
      <c r="H152" s="162"/>
      <c r="I152" s="162"/>
      <c r="J152" s="162"/>
      <c r="K152" s="162"/>
      <c r="L152" s="162"/>
      <c r="M152" s="139"/>
      <c r="N152" s="139"/>
      <c r="O152" s="139"/>
      <c r="P152" s="139"/>
      <c r="Q152" s="139"/>
      <c r="R152" s="139"/>
      <c r="S152" s="139"/>
      <c r="T152" s="139"/>
      <c r="U152" s="139"/>
    </row>
  </sheetData>
  <sortState ref="A8:Z111">
    <sortCondition ref="B8:B111"/>
  </sortState>
  <mergeCells count="6">
    <mergeCell ref="C126:L152"/>
    <mergeCell ref="C4:S4"/>
    <mergeCell ref="G6:L6"/>
    <mergeCell ref="M6:R6"/>
    <mergeCell ref="D114:D115"/>
    <mergeCell ref="C122:S122"/>
  </mergeCells>
  <pageMargins left="0.7" right="0.7" top="0.75" bottom="0.75" header="0.3" footer="0.3"/>
  <pageSetup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137"/>
  <sheetViews>
    <sheetView topLeftCell="B106" zoomScale="85" workbookViewId="0">
      <selection activeCell="D149" sqref="D149"/>
    </sheetView>
  </sheetViews>
  <sheetFormatPr defaultRowHeight="15" x14ac:dyDescent="0.25"/>
  <cols>
    <col min="2" max="2" width="5.42578125" customWidth="1"/>
    <col min="3" max="3" width="4.5703125" customWidth="1"/>
    <col min="4" max="4" width="34.28515625" style="1" bestFit="1" customWidth="1"/>
    <col min="5" max="5" width="34.7109375" style="1" customWidth="1"/>
    <col min="6" max="6" width="35.85546875" style="1" bestFit="1" customWidth="1"/>
    <col min="7" max="7" width="21" style="1" customWidth="1"/>
    <col min="8" max="8" width="9" style="1" customWidth="1"/>
    <col min="9" max="9" width="10" bestFit="1" customWidth="1"/>
    <col min="10" max="10" width="9.28515625" bestFit="1" customWidth="1"/>
    <col min="11" max="12" width="9.42578125" bestFit="1" customWidth="1"/>
    <col min="13" max="13" width="9.28515625" bestFit="1" customWidth="1"/>
    <col min="14" max="14" width="9.28515625" customWidth="1"/>
    <col min="15" max="15" width="10.5703125" customWidth="1"/>
    <col min="16" max="19" width="9.28515625" customWidth="1"/>
    <col min="20" max="21" width="9.28515625" bestFit="1" customWidth="1"/>
    <col min="22" max="22" width="9.85546875" bestFit="1" customWidth="1"/>
    <col min="23" max="24" width="9.28515625" bestFit="1" customWidth="1"/>
  </cols>
  <sheetData>
    <row r="1" spans="1:26" x14ac:dyDescent="0.25">
      <c r="A1" s="15"/>
      <c r="B1" s="15"/>
      <c r="C1" s="15"/>
      <c r="D1" s="22"/>
      <c r="E1" s="22"/>
      <c r="F1" s="22"/>
      <c r="G1" s="22"/>
      <c r="H1" s="22"/>
      <c r="I1" s="15"/>
      <c r="J1" s="15"/>
      <c r="K1" s="15"/>
      <c r="L1" s="15"/>
      <c r="M1" s="15"/>
      <c r="N1" s="15"/>
      <c r="O1" s="15"/>
      <c r="P1" s="15"/>
      <c r="Q1" s="15"/>
      <c r="R1" s="15"/>
      <c r="S1" s="15"/>
      <c r="T1" s="15"/>
      <c r="U1" s="15"/>
      <c r="V1" s="15"/>
      <c r="W1" s="15"/>
      <c r="X1" s="15"/>
      <c r="Y1" s="15"/>
      <c r="Z1" s="15"/>
    </row>
    <row r="2" spans="1:26" ht="15.75" thickBot="1" x14ac:dyDescent="0.3">
      <c r="A2" s="15"/>
      <c r="B2" s="15"/>
      <c r="C2" s="15"/>
      <c r="D2" s="22"/>
      <c r="E2" s="22"/>
      <c r="F2" s="22"/>
      <c r="G2" s="22"/>
      <c r="H2" s="22"/>
      <c r="I2" s="15"/>
      <c r="J2" s="15"/>
      <c r="K2" s="15"/>
      <c r="L2" s="15"/>
      <c r="M2" s="15"/>
      <c r="N2" s="15"/>
      <c r="O2" s="15"/>
      <c r="P2" s="15"/>
      <c r="Q2" s="15"/>
      <c r="R2" s="15"/>
      <c r="S2" s="15"/>
      <c r="T2" s="15"/>
      <c r="U2" s="15"/>
      <c r="V2" s="15"/>
      <c r="W2" s="15"/>
      <c r="X2" s="15"/>
      <c r="Y2" s="15"/>
      <c r="Z2" s="15"/>
    </row>
    <row r="3" spans="1:26" x14ac:dyDescent="0.25">
      <c r="A3" s="15"/>
      <c r="B3" s="6"/>
      <c r="C3" s="7"/>
      <c r="D3" s="18"/>
      <c r="E3" s="18"/>
      <c r="F3" s="18"/>
      <c r="G3" s="18"/>
      <c r="H3" s="18"/>
      <c r="I3" s="7"/>
      <c r="J3" s="7"/>
      <c r="K3" s="7"/>
      <c r="L3" s="7"/>
      <c r="M3" s="7"/>
      <c r="N3" s="7"/>
      <c r="O3" s="7"/>
      <c r="P3" s="7"/>
      <c r="Q3" s="7"/>
      <c r="R3" s="7"/>
      <c r="S3" s="7"/>
      <c r="T3" s="7"/>
      <c r="U3" s="7"/>
      <c r="V3" s="7"/>
      <c r="W3" s="7"/>
      <c r="X3" s="7"/>
      <c r="Y3" s="8"/>
      <c r="Z3" s="15"/>
    </row>
    <row r="4" spans="1:26" ht="26.25" customHeight="1" x14ac:dyDescent="0.4">
      <c r="A4" s="15"/>
      <c r="B4" s="176" t="s">
        <v>382</v>
      </c>
      <c r="C4" s="163"/>
      <c r="D4" s="163"/>
      <c r="E4" s="163"/>
      <c r="F4" s="163"/>
      <c r="G4" s="163"/>
      <c r="H4" s="163"/>
      <c r="I4" s="163"/>
      <c r="J4" s="163"/>
      <c r="K4" s="163"/>
      <c r="L4" s="163"/>
      <c r="M4" s="163"/>
      <c r="N4" s="163"/>
      <c r="O4" s="163"/>
      <c r="P4" s="163"/>
      <c r="Q4" s="163"/>
      <c r="R4" s="163"/>
      <c r="S4" s="163"/>
      <c r="T4" s="163"/>
      <c r="U4" s="163"/>
      <c r="V4" s="163"/>
      <c r="W4" s="163"/>
      <c r="X4" s="163"/>
      <c r="Y4" s="164"/>
      <c r="Z4" s="15"/>
    </row>
    <row r="5" spans="1:26" ht="20.25" customHeight="1" x14ac:dyDescent="0.35">
      <c r="A5" s="15"/>
      <c r="B5" s="9"/>
      <c r="C5" s="2"/>
      <c r="D5" s="5"/>
      <c r="E5" s="5"/>
      <c r="F5" s="5"/>
      <c r="G5" s="5"/>
      <c r="H5" s="5"/>
      <c r="I5" s="2"/>
      <c r="J5" s="2"/>
      <c r="K5" s="17"/>
      <c r="L5" s="17"/>
      <c r="M5" s="17"/>
      <c r="N5" s="17"/>
      <c r="O5" s="17"/>
      <c r="P5" s="17"/>
      <c r="Q5" s="17"/>
      <c r="R5" s="17"/>
      <c r="S5" s="17"/>
      <c r="T5" s="17"/>
      <c r="U5" s="17"/>
      <c r="V5" s="17"/>
      <c r="W5" s="16"/>
      <c r="X5" s="17"/>
      <c r="Y5" s="26"/>
      <c r="Z5" s="15"/>
    </row>
    <row r="6" spans="1:26" ht="18.75" x14ac:dyDescent="0.25">
      <c r="A6" s="15"/>
      <c r="B6" s="9"/>
      <c r="C6" s="2"/>
      <c r="D6" s="5"/>
      <c r="E6" s="5"/>
      <c r="F6" s="5"/>
      <c r="G6" s="5"/>
      <c r="H6" s="60" t="s">
        <v>376</v>
      </c>
      <c r="I6" s="59"/>
      <c r="J6" s="59"/>
      <c r="K6" s="59"/>
      <c r="L6" s="59"/>
      <c r="M6" s="61"/>
      <c r="N6" s="60" t="s">
        <v>149</v>
      </c>
      <c r="O6" s="59"/>
      <c r="P6" s="59"/>
      <c r="Q6" s="59"/>
      <c r="R6" s="59"/>
      <c r="S6" s="61"/>
      <c r="T6" s="177"/>
      <c r="U6" s="177"/>
      <c r="V6" s="177"/>
      <c r="W6" s="177"/>
      <c r="X6" s="178"/>
      <c r="Y6" s="26"/>
      <c r="Z6" s="15"/>
    </row>
    <row r="7" spans="1:26" x14ac:dyDescent="0.25">
      <c r="A7" s="15"/>
      <c r="B7" s="9"/>
      <c r="C7" s="3"/>
      <c r="D7" s="4" t="s">
        <v>373</v>
      </c>
      <c r="E7" s="4" t="s">
        <v>385</v>
      </c>
      <c r="F7" s="4" t="s">
        <v>374</v>
      </c>
      <c r="G7" s="23" t="s">
        <v>375</v>
      </c>
      <c r="H7" s="62" t="s">
        <v>388</v>
      </c>
      <c r="I7" s="24">
        <v>2010</v>
      </c>
      <c r="J7" s="24">
        <v>2011</v>
      </c>
      <c r="K7" s="24">
        <v>2012</v>
      </c>
      <c r="L7" s="24">
        <v>2013</v>
      </c>
      <c r="M7" s="38">
        <v>2014</v>
      </c>
      <c r="N7" s="62" t="s">
        <v>148</v>
      </c>
      <c r="O7" s="24">
        <v>2010</v>
      </c>
      <c r="P7" s="24">
        <v>2011</v>
      </c>
      <c r="Q7" s="24">
        <v>2012</v>
      </c>
      <c r="R7" s="24">
        <v>2013</v>
      </c>
      <c r="S7" s="38">
        <v>2014</v>
      </c>
      <c r="T7" s="21">
        <v>2010</v>
      </c>
      <c r="U7" s="21">
        <v>2011</v>
      </c>
      <c r="V7" s="21">
        <v>2012</v>
      </c>
      <c r="W7" s="21">
        <v>2013</v>
      </c>
      <c r="X7" s="25">
        <v>2014</v>
      </c>
      <c r="Y7" s="10"/>
      <c r="Z7" s="15"/>
    </row>
    <row r="8" spans="1:26" x14ac:dyDescent="0.25">
      <c r="A8" s="15"/>
      <c r="B8" s="9"/>
      <c r="C8" s="14">
        <v>1</v>
      </c>
      <c r="D8" s="36" t="s">
        <v>259</v>
      </c>
      <c r="E8" s="34" t="s">
        <v>187</v>
      </c>
      <c r="F8" s="34" t="s">
        <v>260</v>
      </c>
      <c r="G8" s="20">
        <v>40305</v>
      </c>
      <c r="H8" s="63">
        <v>-5.0000000000000001E-3</v>
      </c>
      <c r="I8" s="52">
        <v>2.5000000000000001E-2</v>
      </c>
      <c r="J8" s="52">
        <v>0.04</v>
      </c>
      <c r="K8" s="52">
        <v>7.0000000000000007E-2</v>
      </c>
      <c r="L8" s="52">
        <v>0.05</v>
      </c>
      <c r="M8" s="47">
        <v>0.04</v>
      </c>
      <c r="N8" s="65">
        <v>136.09</v>
      </c>
      <c r="O8" s="54">
        <f>N8+(N8*I8)</f>
        <v>139.49225000000001</v>
      </c>
      <c r="P8" s="54">
        <f>O8+(O8*J8)</f>
        <v>145.07194000000001</v>
      </c>
      <c r="Q8" s="54">
        <f>P8+(P8*K8)</f>
        <v>155.22697580000002</v>
      </c>
      <c r="R8" s="54">
        <f>Q8+(Q8*L8)</f>
        <v>162.98832459000002</v>
      </c>
      <c r="S8" s="66">
        <f>R8+(R8*M8)</f>
        <v>169.50785757360001</v>
      </c>
      <c r="T8" s="44">
        <f>O8/$N8-1</f>
        <v>2.5000000000000133E-2</v>
      </c>
      <c r="U8" s="44">
        <f>P8/$N8-1</f>
        <v>6.6000000000000059E-2</v>
      </c>
      <c r="V8" s="44">
        <f>Q8/$N8-1</f>
        <v>0.14062000000000019</v>
      </c>
      <c r="W8" s="44">
        <f>R8/$N8-1</f>
        <v>0.19765100000000002</v>
      </c>
      <c r="X8" s="45">
        <f>S8/$N8-1</f>
        <v>0.24555704</v>
      </c>
      <c r="Y8" s="10"/>
      <c r="Z8" s="15"/>
    </row>
    <row r="9" spans="1:26" x14ac:dyDescent="0.25">
      <c r="A9" s="15"/>
      <c r="B9" s="9"/>
      <c r="C9" s="14">
        <v>2</v>
      </c>
      <c r="D9" s="35" t="s">
        <v>42</v>
      </c>
      <c r="E9" s="35" t="s">
        <v>189</v>
      </c>
      <c r="F9" s="35" t="s">
        <v>199</v>
      </c>
      <c r="G9" s="20">
        <v>40303</v>
      </c>
      <c r="H9" s="63">
        <v>-0.01</v>
      </c>
      <c r="I9" s="52">
        <v>-5.5E-2</v>
      </c>
      <c r="J9" s="52">
        <v>-0.04</v>
      </c>
      <c r="K9" s="52">
        <v>-0.01</v>
      </c>
      <c r="L9" s="52">
        <v>0.01</v>
      </c>
      <c r="M9" s="47">
        <v>2.5000000000000001E-2</v>
      </c>
      <c r="N9" s="65">
        <v>136.09</v>
      </c>
      <c r="O9" s="54">
        <f t="shared" ref="O9:O72" si="0">N9+(N9*I9)</f>
        <v>128.60505000000001</v>
      </c>
      <c r="P9" s="54">
        <f t="shared" ref="P9:P72" si="1">O9+(O9*J9)</f>
        <v>123.460848</v>
      </c>
      <c r="Q9" s="54">
        <f t="shared" ref="Q9:Q72" si="2">P9+(P9*K9)</f>
        <v>122.22623951999999</v>
      </c>
      <c r="R9" s="54">
        <f t="shared" ref="R9:R72" si="3">Q9+(Q9*L9)</f>
        <v>123.4485019152</v>
      </c>
      <c r="S9" s="66">
        <f t="shared" ref="S9:S72" si="4">R9+(R9*M9)</f>
        <v>126.53471446307999</v>
      </c>
      <c r="T9" s="44">
        <f t="shared" ref="T9:T72" si="5">O9/$N9-1</f>
        <v>-5.4999999999999938E-2</v>
      </c>
      <c r="U9" s="44">
        <f t="shared" ref="U9:U72" si="6">P9/$N9-1</f>
        <v>-9.2799999999999994E-2</v>
      </c>
      <c r="V9" s="44">
        <f t="shared" ref="V9:V72" si="7">Q9/$N9-1</f>
        <v>-0.10187200000000007</v>
      </c>
      <c r="W9" s="44">
        <f t="shared" ref="W9:W72" si="8">R9/$N9-1</f>
        <v>-9.2890720000000093E-2</v>
      </c>
      <c r="X9" s="45">
        <f t="shared" ref="X9:X72" si="9">S9/$N9-1</f>
        <v>-7.0212988000000087E-2</v>
      </c>
      <c r="Y9" s="10"/>
      <c r="Z9" s="15"/>
    </row>
    <row r="10" spans="1:26" x14ac:dyDescent="0.25">
      <c r="A10" s="15"/>
      <c r="B10" s="9"/>
      <c r="C10" s="14">
        <v>3</v>
      </c>
      <c r="D10" s="35" t="s">
        <v>249</v>
      </c>
      <c r="E10" s="35" t="s">
        <v>190</v>
      </c>
      <c r="F10" s="35" t="s">
        <v>250</v>
      </c>
      <c r="G10" s="19" t="s">
        <v>153</v>
      </c>
      <c r="H10" s="63"/>
      <c r="I10" s="52"/>
      <c r="J10" s="52"/>
      <c r="K10" s="52"/>
      <c r="L10" s="52"/>
      <c r="M10" s="47"/>
      <c r="N10" s="65"/>
      <c r="O10" s="54"/>
      <c r="P10" s="54"/>
      <c r="Q10" s="54"/>
      <c r="R10" s="54"/>
      <c r="S10" s="66"/>
      <c r="T10" s="44"/>
      <c r="U10" s="44"/>
      <c r="V10" s="44"/>
      <c r="W10" s="44"/>
      <c r="X10" s="45"/>
      <c r="Y10" s="10"/>
      <c r="Z10" s="15"/>
    </row>
    <row r="11" spans="1:26" x14ac:dyDescent="0.25">
      <c r="A11" s="15"/>
      <c r="B11" s="9"/>
      <c r="C11" s="14">
        <v>4</v>
      </c>
      <c r="D11" s="35" t="s">
        <v>30</v>
      </c>
      <c r="E11" s="35" t="s">
        <v>386</v>
      </c>
      <c r="F11" s="35" t="s">
        <v>31</v>
      </c>
      <c r="G11" s="19" t="s">
        <v>153</v>
      </c>
      <c r="H11" s="63"/>
      <c r="I11" s="52"/>
      <c r="J11" s="52"/>
      <c r="K11" s="52"/>
      <c r="L11" s="52"/>
      <c r="M11" s="47"/>
      <c r="N11" s="65"/>
      <c r="O11" s="54"/>
      <c r="P11" s="54"/>
      <c r="Q11" s="54"/>
      <c r="R11" s="54"/>
      <c r="S11" s="66"/>
      <c r="T11" s="44"/>
      <c r="U11" s="44"/>
      <c r="V11" s="44"/>
      <c r="W11" s="44"/>
      <c r="X11" s="45"/>
      <c r="Y11" s="10"/>
      <c r="Z11" s="15"/>
    </row>
    <row r="12" spans="1:26" x14ac:dyDescent="0.25">
      <c r="A12" s="15"/>
      <c r="B12" s="9"/>
      <c r="C12" s="14">
        <v>5</v>
      </c>
      <c r="D12" s="35" t="s">
        <v>84</v>
      </c>
      <c r="E12" s="35" t="s">
        <v>387</v>
      </c>
      <c r="F12" s="35" t="s">
        <v>85</v>
      </c>
      <c r="G12" s="20">
        <v>40304</v>
      </c>
      <c r="H12" s="63">
        <v>0</v>
      </c>
      <c r="I12" s="52">
        <v>0</v>
      </c>
      <c r="J12" s="52">
        <v>0.02</v>
      </c>
      <c r="K12" s="52">
        <v>0.02</v>
      </c>
      <c r="L12" s="52">
        <v>0.03</v>
      </c>
      <c r="M12" s="47">
        <v>0.03</v>
      </c>
      <c r="N12" s="65">
        <v>136.09</v>
      </c>
      <c r="O12" s="54">
        <f t="shared" si="0"/>
        <v>136.09</v>
      </c>
      <c r="P12" s="54">
        <f t="shared" si="1"/>
        <v>138.81180000000001</v>
      </c>
      <c r="Q12" s="54">
        <f t="shared" si="2"/>
        <v>141.58803600000002</v>
      </c>
      <c r="R12" s="54">
        <f t="shared" si="3"/>
        <v>145.83567708000001</v>
      </c>
      <c r="S12" s="66">
        <f t="shared" si="4"/>
        <v>150.21074739240001</v>
      </c>
      <c r="T12" s="44">
        <f t="shared" si="5"/>
        <v>0</v>
      </c>
      <c r="U12" s="44">
        <f t="shared" si="6"/>
        <v>2.0000000000000018E-2</v>
      </c>
      <c r="V12" s="44">
        <f t="shared" si="7"/>
        <v>4.0399999999999991E-2</v>
      </c>
      <c r="W12" s="44">
        <f t="shared" si="8"/>
        <v>7.1612000000000009E-2</v>
      </c>
      <c r="X12" s="45">
        <f t="shared" si="9"/>
        <v>0.10376036000000011</v>
      </c>
      <c r="Y12" s="10"/>
      <c r="Z12" s="15"/>
    </row>
    <row r="13" spans="1:26" x14ac:dyDescent="0.25">
      <c r="A13" s="15"/>
      <c r="B13" s="9"/>
      <c r="C13" s="14">
        <v>6</v>
      </c>
      <c r="D13" s="35" t="s">
        <v>207</v>
      </c>
      <c r="E13" s="35" t="s">
        <v>386</v>
      </c>
      <c r="F13" s="35" t="s">
        <v>208</v>
      </c>
      <c r="G13" s="20">
        <v>40312</v>
      </c>
      <c r="H13" s="63">
        <v>-1.0999999999999999E-2</v>
      </c>
      <c r="I13" s="52">
        <v>-6.3E-2</v>
      </c>
      <c r="J13" s="52">
        <v>-1.7000000000000001E-2</v>
      </c>
      <c r="K13" s="52">
        <v>7.0000000000000007E-2</v>
      </c>
      <c r="L13" s="52">
        <v>0.06</v>
      </c>
      <c r="M13" s="47">
        <v>5.2999999999999999E-2</v>
      </c>
      <c r="N13" s="65">
        <v>136.09</v>
      </c>
      <c r="O13" s="54">
        <f t="shared" si="0"/>
        <v>127.51633000000001</v>
      </c>
      <c r="P13" s="54">
        <f t="shared" si="1"/>
        <v>125.34855239000001</v>
      </c>
      <c r="Q13" s="54">
        <f t="shared" si="2"/>
        <v>134.12295105730001</v>
      </c>
      <c r="R13" s="54">
        <f t="shared" si="3"/>
        <v>142.17032812073802</v>
      </c>
      <c r="S13" s="66">
        <f t="shared" si="4"/>
        <v>149.70535551113713</v>
      </c>
      <c r="T13" s="44">
        <f t="shared" si="5"/>
        <v>-6.2999999999999945E-2</v>
      </c>
      <c r="U13" s="44">
        <f t="shared" si="6"/>
        <v>-7.8928999999999916E-2</v>
      </c>
      <c r="V13" s="44">
        <f t="shared" si="7"/>
        <v>-1.4454029999999896E-2</v>
      </c>
      <c r="W13" s="44">
        <f t="shared" si="8"/>
        <v>4.4678728200000073E-2</v>
      </c>
      <c r="X13" s="45">
        <f t="shared" si="9"/>
        <v>0.10004670079459999</v>
      </c>
      <c r="Y13" s="10"/>
      <c r="Z13" s="15"/>
    </row>
    <row r="14" spans="1:26" x14ac:dyDescent="0.25">
      <c r="A14" s="15"/>
      <c r="B14" s="9"/>
      <c r="C14" s="14">
        <v>7</v>
      </c>
      <c r="D14" s="35" t="s">
        <v>247</v>
      </c>
      <c r="E14" s="35" t="s">
        <v>118</v>
      </c>
      <c r="F14" s="35" t="s">
        <v>248</v>
      </c>
      <c r="G14" s="20">
        <v>40297</v>
      </c>
      <c r="H14" s="63">
        <v>-1.4999999999999999E-2</v>
      </c>
      <c r="I14" s="52">
        <v>5.0000000000000001E-3</v>
      </c>
      <c r="J14" s="52">
        <v>2.1000000000000001E-2</v>
      </c>
      <c r="K14" s="52">
        <v>0.03</v>
      </c>
      <c r="L14" s="52">
        <v>3.5000000000000003E-2</v>
      </c>
      <c r="M14" s="47">
        <v>3.7999999999999999E-2</v>
      </c>
      <c r="N14" s="65">
        <v>136.09</v>
      </c>
      <c r="O14" s="54">
        <f t="shared" si="0"/>
        <v>136.77045000000001</v>
      </c>
      <c r="P14" s="54">
        <f t="shared" si="1"/>
        <v>139.64262945000002</v>
      </c>
      <c r="Q14" s="54">
        <f t="shared" si="2"/>
        <v>143.83190833350002</v>
      </c>
      <c r="R14" s="54">
        <f t="shared" si="3"/>
        <v>148.86602512517251</v>
      </c>
      <c r="S14" s="66">
        <f t="shared" si="4"/>
        <v>154.52293407992906</v>
      </c>
      <c r="T14" s="44">
        <f t="shared" si="5"/>
        <v>5.0000000000001155E-3</v>
      </c>
      <c r="U14" s="44">
        <f t="shared" si="6"/>
        <v>2.6105000000000045E-2</v>
      </c>
      <c r="V14" s="44">
        <f t="shared" si="7"/>
        <v>5.6888150000000248E-2</v>
      </c>
      <c r="W14" s="44">
        <f t="shared" si="8"/>
        <v>9.387923524999997E-2</v>
      </c>
      <c r="X14" s="45">
        <f t="shared" si="9"/>
        <v>0.13544664618950009</v>
      </c>
      <c r="Y14" s="10"/>
      <c r="Z14" s="15"/>
    </row>
    <row r="15" spans="1:26" x14ac:dyDescent="0.25">
      <c r="A15" s="15"/>
      <c r="B15" s="9"/>
      <c r="C15" s="14">
        <v>8</v>
      </c>
      <c r="D15" s="35" t="s">
        <v>278</v>
      </c>
      <c r="E15" s="35" t="s">
        <v>387</v>
      </c>
      <c r="F15" s="35" t="s">
        <v>279</v>
      </c>
      <c r="G15" s="20">
        <v>40312</v>
      </c>
      <c r="H15" s="63">
        <v>-0.03</v>
      </c>
      <c r="I15" s="52">
        <v>1.4999999999999999E-2</v>
      </c>
      <c r="J15" s="52">
        <v>3.7999999999999999E-2</v>
      </c>
      <c r="K15" s="52">
        <v>4.2000000000000003E-2</v>
      </c>
      <c r="L15" s="52">
        <v>0.04</v>
      </c>
      <c r="M15" s="47">
        <v>0.04</v>
      </c>
      <c r="N15" s="65">
        <v>136.09</v>
      </c>
      <c r="O15" s="54">
        <f t="shared" si="0"/>
        <v>138.13135</v>
      </c>
      <c r="P15" s="54">
        <f t="shared" si="1"/>
        <v>143.3803413</v>
      </c>
      <c r="Q15" s="54">
        <f t="shared" si="2"/>
        <v>149.4023156346</v>
      </c>
      <c r="R15" s="54">
        <f t="shared" si="3"/>
        <v>155.37840825998401</v>
      </c>
      <c r="S15" s="66">
        <f t="shared" si="4"/>
        <v>161.59354459038337</v>
      </c>
      <c r="T15" s="44">
        <f t="shared" si="5"/>
        <v>1.4999999999999902E-2</v>
      </c>
      <c r="U15" s="44">
        <f t="shared" si="6"/>
        <v>5.3569999999999895E-2</v>
      </c>
      <c r="V15" s="44">
        <f t="shared" si="7"/>
        <v>9.7819939999999939E-2</v>
      </c>
      <c r="W15" s="44">
        <f t="shared" si="8"/>
        <v>0.14173273760000016</v>
      </c>
      <c r="X15" s="45">
        <f t="shared" si="9"/>
        <v>0.1874020471040001</v>
      </c>
      <c r="Y15" s="10"/>
      <c r="Z15" s="15"/>
    </row>
    <row r="16" spans="1:26" x14ac:dyDescent="0.25">
      <c r="A16" s="15"/>
      <c r="B16" s="9"/>
      <c r="C16" s="14">
        <v>9</v>
      </c>
      <c r="D16" s="35" t="s">
        <v>99</v>
      </c>
      <c r="E16" s="35" t="s">
        <v>386</v>
      </c>
      <c r="F16" s="35" t="s">
        <v>256</v>
      </c>
      <c r="G16" s="20">
        <v>40301</v>
      </c>
      <c r="H16" s="63">
        <v>-1.7000000000000001E-2</v>
      </c>
      <c r="I16" s="52">
        <v>-1.7999999999999999E-2</v>
      </c>
      <c r="J16" s="52">
        <v>0.02</v>
      </c>
      <c r="K16" s="52">
        <v>3.3000000000000002E-2</v>
      </c>
      <c r="L16" s="52">
        <v>3.6999999999999998E-2</v>
      </c>
      <c r="M16" s="47">
        <v>3.9E-2</v>
      </c>
      <c r="N16" s="65">
        <v>136.09</v>
      </c>
      <c r="O16" s="54">
        <f t="shared" si="0"/>
        <v>133.64037999999999</v>
      </c>
      <c r="P16" s="54">
        <f t="shared" si="1"/>
        <v>136.31318759999999</v>
      </c>
      <c r="Q16" s="54">
        <f t="shared" si="2"/>
        <v>140.81152279079998</v>
      </c>
      <c r="R16" s="54">
        <f t="shared" si="3"/>
        <v>146.02154913405957</v>
      </c>
      <c r="S16" s="66">
        <f t="shared" si="4"/>
        <v>151.71638955028789</v>
      </c>
      <c r="T16" s="44">
        <f t="shared" si="5"/>
        <v>-1.8000000000000127E-2</v>
      </c>
      <c r="U16" s="44">
        <f t="shared" si="6"/>
        <v>1.6399999999998638E-3</v>
      </c>
      <c r="V16" s="44">
        <f t="shared" si="7"/>
        <v>3.4694119999999939E-2</v>
      </c>
      <c r="W16" s="44">
        <f t="shared" si="8"/>
        <v>7.297780243999985E-2</v>
      </c>
      <c r="X16" s="45">
        <f t="shared" si="9"/>
        <v>0.11482393673515978</v>
      </c>
      <c r="Y16" s="10"/>
      <c r="Z16" s="15"/>
    </row>
    <row r="17" spans="1:26" x14ac:dyDescent="0.25">
      <c r="A17" s="15"/>
      <c r="B17" s="9"/>
      <c r="C17" s="14">
        <v>10</v>
      </c>
      <c r="D17" s="35" t="s">
        <v>191</v>
      </c>
      <c r="E17" s="37" t="s">
        <v>127</v>
      </c>
      <c r="F17" s="35" t="s">
        <v>178</v>
      </c>
      <c r="G17" s="20">
        <v>40311</v>
      </c>
      <c r="H17" s="63">
        <v>2.5000000000000001E-2</v>
      </c>
      <c r="I17" s="52">
        <v>-4.4600000000000001E-2</v>
      </c>
      <c r="J17" s="52">
        <v>-7.6899999999999996E-2</v>
      </c>
      <c r="K17" s="52">
        <v>-8.3299999999999999E-2</v>
      </c>
      <c r="L17" s="52">
        <v>0</v>
      </c>
      <c r="M17" s="47">
        <v>3.6400000000000002E-2</v>
      </c>
      <c r="N17" s="65">
        <v>136.09</v>
      </c>
      <c r="O17" s="54">
        <f t="shared" si="0"/>
        <v>130.020386</v>
      </c>
      <c r="P17" s="54">
        <f t="shared" si="1"/>
        <v>120.0218183166</v>
      </c>
      <c r="Q17" s="54">
        <f t="shared" si="2"/>
        <v>110.02400085082722</v>
      </c>
      <c r="R17" s="54">
        <f t="shared" si="3"/>
        <v>110.02400085082722</v>
      </c>
      <c r="S17" s="66">
        <f t="shared" si="4"/>
        <v>114.02887448179733</v>
      </c>
      <c r="T17" s="44">
        <f t="shared" si="5"/>
        <v>-4.4599999999999973E-2</v>
      </c>
      <c r="U17" s="44">
        <f t="shared" si="6"/>
        <v>-0.11807025999999998</v>
      </c>
      <c r="V17" s="44">
        <f t="shared" si="7"/>
        <v>-0.19153500734200002</v>
      </c>
      <c r="W17" s="44">
        <f t="shared" si="8"/>
        <v>-0.19153500734200002</v>
      </c>
      <c r="X17" s="45">
        <f t="shared" si="9"/>
        <v>-0.1621068816092488</v>
      </c>
      <c r="Y17" s="10"/>
      <c r="Z17" s="15"/>
    </row>
    <row r="18" spans="1:26" x14ac:dyDescent="0.25">
      <c r="A18" s="15"/>
      <c r="B18" s="9"/>
      <c r="C18" s="14">
        <v>11</v>
      </c>
      <c r="D18" s="35" t="s">
        <v>287</v>
      </c>
      <c r="E18" s="35" t="s">
        <v>386</v>
      </c>
      <c r="F18" s="35" t="s">
        <v>288</v>
      </c>
      <c r="G18" s="20">
        <v>40297</v>
      </c>
      <c r="H18" s="63">
        <v>0</v>
      </c>
      <c r="I18" s="52">
        <v>0.01</v>
      </c>
      <c r="J18" s="52">
        <v>0.02</v>
      </c>
      <c r="K18" s="52">
        <v>0.03</v>
      </c>
      <c r="L18" s="52">
        <v>0.03</v>
      </c>
      <c r="M18" s="47">
        <v>0.04</v>
      </c>
      <c r="N18" s="65">
        <v>136.09</v>
      </c>
      <c r="O18" s="54">
        <f t="shared" si="0"/>
        <v>137.45089999999999</v>
      </c>
      <c r="P18" s="54">
        <f t="shared" si="1"/>
        <v>140.199918</v>
      </c>
      <c r="Q18" s="54">
        <f t="shared" si="2"/>
        <v>144.40591554</v>
      </c>
      <c r="R18" s="54">
        <f t="shared" si="3"/>
        <v>148.73809300619999</v>
      </c>
      <c r="S18" s="66">
        <f t="shared" si="4"/>
        <v>154.687616726448</v>
      </c>
      <c r="T18" s="44">
        <f t="shared" si="5"/>
        <v>1.0000000000000009E-2</v>
      </c>
      <c r="U18" s="44">
        <f t="shared" si="6"/>
        <v>3.0200000000000005E-2</v>
      </c>
      <c r="V18" s="44">
        <f t="shared" si="7"/>
        <v>6.1105999999999883E-2</v>
      </c>
      <c r="W18" s="44">
        <f t="shared" si="8"/>
        <v>9.2939179999999899E-2</v>
      </c>
      <c r="X18" s="45">
        <f t="shared" si="9"/>
        <v>0.13665674719999998</v>
      </c>
      <c r="Y18" s="10"/>
      <c r="Z18" s="15"/>
    </row>
    <row r="19" spans="1:26" x14ac:dyDescent="0.25">
      <c r="A19" s="15"/>
      <c r="B19" s="9"/>
      <c r="C19" s="14">
        <v>12</v>
      </c>
      <c r="D19" s="35" t="s">
        <v>394</v>
      </c>
      <c r="E19" s="35" t="s">
        <v>387</v>
      </c>
      <c r="F19" s="35" t="s">
        <v>395</v>
      </c>
      <c r="G19" s="20">
        <v>40298</v>
      </c>
      <c r="H19" s="63">
        <v>0</v>
      </c>
      <c r="I19" s="52">
        <v>-0.05</v>
      </c>
      <c r="J19" s="52">
        <v>7.4999999999999997E-2</v>
      </c>
      <c r="K19" s="52">
        <v>0.1</v>
      </c>
      <c r="L19" s="52">
        <v>0.05</v>
      </c>
      <c r="M19" s="47">
        <v>0.04</v>
      </c>
      <c r="N19" s="65">
        <v>136.09</v>
      </c>
      <c r="O19" s="54">
        <f t="shared" si="0"/>
        <v>129.28550000000001</v>
      </c>
      <c r="P19" s="54">
        <f t="shared" si="1"/>
        <v>138.98191250000002</v>
      </c>
      <c r="Q19" s="54">
        <f t="shared" si="2"/>
        <v>152.88010375000002</v>
      </c>
      <c r="R19" s="54">
        <f t="shared" si="3"/>
        <v>160.52410893750002</v>
      </c>
      <c r="S19" s="66">
        <f t="shared" si="4"/>
        <v>166.94507329500001</v>
      </c>
      <c r="T19" s="44">
        <f t="shared" si="5"/>
        <v>-4.9999999999999933E-2</v>
      </c>
      <c r="U19" s="44">
        <f t="shared" si="6"/>
        <v>2.1250000000000213E-2</v>
      </c>
      <c r="V19" s="44">
        <f t="shared" si="7"/>
        <v>0.12337500000000001</v>
      </c>
      <c r="W19" s="44">
        <f t="shared" si="8"/>
        <v>0.17954375000000011</v>
      </c>
      <c r="X19" s="45">
        <f t="shared" si="9"/>
        <v>0.22672550000000014</v>
      </c>
      <c r="Y19" s="10"/>
      <c r="Z19" s="15"/>
    </row>
    <row r="20" spans="1:26" x14ac:dyDescent="0.25">
      <c r="A20" s="15"/>
      <c r="B20" s="9"/>
      <c r="C20" s="14">
        <v>13</v>
      </c>
      <c r="D20" s="37" t="s">
        <v>120</v>
      </c>
      <c r="E20" s="35" t="s">
        <v>114</v>
      </c>
      <c r="F20" s="35" t="s">
        <v>212</v>
      </c>
      <c r="G20" s="20">
        <v>40312</v>
      </c>
      <c r="H20" s="63">
        <v>-3.0000000000000001E-3</v>
      </c>
      <c r="I20" s="52">
        <v>5.0000000000000001E-3</v>
      </c>
      <c r="J20" s="52">
        <v>0.04</v>
      </c>
      <c r="K20" s="52">
        <v>0.06</v>
      </c>
      <c r="L20" s="52">
        <v>0.08</v>
      </c>
      <c r="M20" s="47">
        <v>0.1</v>
      </c>
      <c r="N20" s="65">
        <v>136.09</v>
      </c>
      <c r="O20" s="54">
        <f t="shared" si="0"/>
        <v>136.77045000000001</v>
      </c>
      <c r="P20" s="54">
        <f t="shared" si="1"/>
        <v>142.24126800000002</v>
      </c>
      <c r="Q20" s="54">
        <f t="shared" si="2"/>
        <v>150.77574408000001</v>
      </c>
      <c r="R20" s="54">
        <f t="shared" si="3"/>
        <v>162.8378036064</v>
      </c>
      <c r="S20" s="66">
        <f t="shared" si="4"/>
        <v>179.12158396704001</v>
      </c>
      <c r="T20" s="44">
        <f t="shared" si="5"/>
        <v>5.0000000000001155E-3</v>
      </c>
      <c r="U20" s="44">
        <f t="shared" si="6"/>
        <v>4.5200000000000129E-2</v>
      </c>
      <c r="V20" s="44">
        <f t="shared" si="7"/>
        <v>0.10791200000000001</v>
      </c>
      <c r="W20" s="44">
        <f t="shared" si="8"/>
        <v>0.19654495999999999</v>
      </c>
      <c r="X20" s="45">
        <f t="shared" si="9"/>
        <v>0.3161994560000001</v>
      </c>
      <c r="Y20" s="10"/>
      <c r="Z20" s="15"/>
    </row>
    <row r="21" spans="1:26" x14ac:dyDescent="0.25">
      <c r="A21" s="15"/>
      <c r="B21" s="9"/>
      <c r="C21" s="14">
        <v>14</v>
      </c>
      <c r="D21" s="35" t="s">
        <v>205</v>
      </c>
      <c r="E21" s="35" t="s">
        <v>386</v>
      </c>
      <c r="F21" s="35" t="s">
        <v>206</v>
      </c>
      <c r="G21" s="20">
        <v>40312</v>
      </c>
      <c r="H21" s="63">
        <v>5.0000000000000001E-3</v>
      </c>
      <c r="I21" s="52">
        <v>5.0000000000000001E-3</v>
      </c>
      <c r="J21" s="52">
        <v>0.02</v>
      </c>
      <c r="K21" s="52">
        <v>0.03</v>
      </c>
      <c r="L21" s="52">
        <v>0.03</v>
      </c>
      <c r="M21" s="47">
        <v>0.04</v>
      </c>
      <c r="N21" s="65">
        <v>136.09</v>
      </c>
      <c r="O21" s="54">
        <f>N21+(N21*I21)</f>
        <v>136.77045000000001</v>
      </c>
      <c r="P21" s="54">
        <f>O21+(O21*J21)</f>
        <v>139.50585900000002</v>
      </c>
      <c r="Q21" s="54">
        <f>P21+(P21*K21)</f>
        <v>143.69103477000002</v>
      </c>
      <c r="R21" s="54">
        <f>Q21+(Q21*L21)</f>
        <v>148.00176581310001</v>
      </c>
      <c r="S21" s="66">
        <f>R21+(R21*M21)</f>
        <v>153.921836445624</v>
      </c>
      <c r="T21" s="44">
        <f>O21/$N21-1</f>
        <v>5.0000000000001155E-3</v>
      </c>
      <c r="U21" s="44">
        <f>P21/$N21-1</f>
        <v>2.5100000000000122E-2</v>
      </c>
      <c r="V21" s="44">
        <f>Q21/$N21-1</f>
        <v>5.5853000000000153E-2</v>
      </c>
      <c r="W21" s="44">
        <f>R21/$N21-1</f>
        <v>8.7528590000000017E-2</v>
      </c>
      <c r="X21" s="45">
        <f>S21/$N21-1</f>
        <v>0.13102973359999992</v>
      </c>
      <c r="Y21" s="10"/>
      <c r="Z21" s="15"/>
    </row>
    <row r="22" spans="1:26" x14ac:dyDescent="0.25">
      <c r="A22" s="15"/>
      <c r="B22" s="9"/>
      <c r="C22" s="14">
        <v>15</v>
      </c>
      <c r="D22" s="35" t="s">
        <v>192</v>
      </c>
      <c r="E22" s="35" t="s">
        <v>193</v>
      </c>
      <c r="F22" s="35" t="s">
        <v>67</v>
      </c>
      <c r="G22" s="20">
        <v>40297</v>
      </c>
      <c r="H22" s="63">
        <v>1.0999999999999999E-2</v>
      </c>
      <c r="I22" s="52">
        <v>2.1000000000000001E-2</v>
      </c>
      <c r="J22" s="52">
        <v>2.7E-2</v>
      </c>
      <c r="K22" s="52">
        <v>0.04</v>
      </c>
      <c r="L22" s="52">
        <v>0.02</v>
      </c>
      <c r="M22" s="47">
        <v>0.03</v>
      </c>
      <c r="N22" s="65">
        <v>136.09</v>
      </c>
      <c r="O22" s="54">
        <f t="shared" si="0"/>
        <v>138.94789</v>
      </c>
      <c r="P22" s="54">
        <f t="shared" si="1"/>
        <v>142.69948303000001</v>
      </c>
      <c r="Q22" s="54">
        <f t="shared" si="2"/>
        <v>148.40746235120002</v>
      </c>
      <c r="R22" s="54">
        <f t="shared" si="3"/>
        <v>151.37561159822403</v>
      </c>
      <c r="S22" s="66">
        <f t="shared" si="4"/>
        <v>155.91687994617075</v>
      </c>
      <c r="T22" s="44">
        <f t="shared" si="5"/>
        <v>2.0999999999999908E-2</v>
      </c>
      <c r="U22" s="44">
        <f t="shared" si="6"/>
        <v>4.8567000000000027E-2</v>
      </c>
      <c r="V22" s="44">
        <f t="shared" si="7"/>
        <v>9.0509680000000259E-2</v>
      </c>
      <c r="W22" s="44">
        <f t="shared" si="8"/>
        <v>0.11231987360000018</v>
      </c>
      <c r="X22" s="45">
        <f t="shared" si="9"/>
        <v>0.14568946980800024</v>
      </c>
      <c r="Y22" s="10"/>
      <c r="Z22" s="15"/>
    </row>
    <row r="23" spans="1:26" x14ac:dyDescent="0.25">
      <c r="A23" s="15"/>
      <c r="B23" s="9"/>
      <c r="C23" s="14">
        <v>16</v>
      </c>
      <c r="D23" s="35" t="s">
        <v>298</v>
      </c>
      <c r="E23" s="35" t="s">
        <v>387</v>
      </c>
      <c r="F23" s="35" t="s">
        <v>299</v>
      </c>
      <c r="G23" s="20">
        <v>40312</v>
      </c>
      <c r="H23" s="63">
        <v>-1.4999999999999999E-2</v>
      </c>
      <c r="I23" s="52">
        <v>-0.02</v>
      </c>
      <c r="J23" s="52">
        <v>0</v>
      </c>
      <c r="K23" s="52">
        <v>0.03</v>
      </c>
      <c r="L23" s="52">
        <v>0.05</v>
      </c>
      <c r="M23" s="47">
        <v>0.05</v>
      </c>
      <c r="N23" s="65">
        <v>136.09</v>
      </c>
      <c r="O23" s="54">
        <f t="shared" si="0"/>
        <v>133.3682</v>
      </c>
      <c r="P23" s="54">
        <f t="shared" si="1"/>
        <v>133.3682</v>
      </c>
      <c r="Q23" s="54">
        <f t="shared" si="2"/>
        <v>137.369246</v>
      </c>
      <c r="R23" s="54">
        <f t="shared" si="3"/>
        <v>144.23770830000001</v>
      </c>
      <c r="S23" s="66">
        <f t="shared" si="4"/>
        <v>151.44959371500002</v>
      </c>
      <c r="T23" s="44">
        <f t="shared" si="5"/>
        <v>-2.0000000000000018E-2</v>
      </c>
      <c r="U23" s="44">
        <f t="shared" si="6"/>
        <v>-2.0000000000000018E-2</v>
      </c>
      <c r="V23" s="44">
        <f t="shared" si="7"/>
        <v>9.400000000000075E-3</v>
      </c>
      <c r="W23" s="44">
        <f t="shared" si="8"/>
        <v>5.987000000000009E-2</v>
      </c>
      <c r="X23" s="45">
        <f t="shared" si="9"/>
        <v>0.11286350000000023</v>
      </c>
      <c r="Y23" s="10"/>
      <c r="Z23" s="15"/>
    </row>
    <row r="24" spans="1:26" x14ac:dyDescent="0.25">
      <c r="A24" s="15"/>
      <c r="B24" s="9"/>
      <c r="C24" s="14">
        <v>17</v>
      </c>
      <c r="D24" s="37" t="s">
        <v>125</v>
      </c>
      <c r="E24" s="37" t="s">
        <v>126</v>
      </c>
      <c r="F24" s="35" t="s">
        <v>240</v>
      </c>
      <c r="G24" s="20">
        <v>40310</v>
      </c>
      <c r="H24" s="63">
        <v>-3.0000000000000001E-3</v>
      </c>
      <c r="I24" s="52">
        <v>-0.01</v>
      </c>
      <c r="J24" s="52">
        <v>0.01</v>
      </c>
      <c r="K24" s="52">
        <v>2.5000000000000001E-2</v>
      </c>
      <c r="L24" s="52">
        <v>3.5000000000000003E-2</v>
      </c>
      <c r="M24" s="47">
        <v>0.04</v>
      </c>
      <c r="N24" s="65">
        <v>136.09</v>
      </c>
      <c r="O24" s="54">
        <f t="shared" si="0"/>
        <v>134.72910000000002</v>
      </c>
      <c r="P24" s="54">
        <f t="shared" si="1"/>
        <v>136.07639100000003</v>
      </c>
      <c r="Q24" s="54">
        <f t="shared" si="2"/>
        <v>139.47830077500004</v>
      </c>
      <c r="R24" s="54">
        <f t="shared" si="3"/>
        <v>144.36004130212504</v>
      </c>
      <c r="S24" s="66">
        <f t="shared" si="4"/>
        <v>150.13444295421004</v>
      </c>
      <c r="T24" s="44">
        <f t="shared" si="5"/>
        <v>-9.9999999999998979E-3</v>
      </c>
      <c r="U24" s="44">
        <f t="shared" si="6"/>
        <v>-9.9999999999766942E-5</v>
      </c>
      <c r="V24" s="44">
        <f t="shared" si="7"/>
        <v>2.4897500000000239E-2</v>
      </c>
      <c r="W24" s="44">
        <f t="shared" si="8"/>
        <v>6.0768912500000161E-2</v>
      </c>
      <c r="X24" s="45">
        <f t="shared" si="9"/>
        <v>0.10319966900000033</v>
      </c>
      <c r="Y24" s="10"/>
      <c r="Z24" s="15"/>
    </row>
    <row r="25" spans="1:26" x14ac:dyDescent="0.25">
      <c r="A25" s="15"/>
      <c r="B25" s="9"/>
      <c r="C25" s="14">
        <v>18</v>
      </c>
      <c r="D25" s="37" t="s">
        <v>147</v>
      </c>
      <c r="E25" s="35" t="s">
        <v>386</v>
      </c>
      <c r="F25" s="35" t="s">
        <v>293</v>
      </c>
      <c r="G25" s="20">
        <v>40311</v>
      </c>
      <c r="H25" s="63">
        <v>-1.26E-2</v>
      </c>
      <c r="I25" s="52">
        <v>0</v>
      </c>
      <c r="J25" s="52">
        <v>0.02</v>
      </c>
      <c r="K25" s="52">
        <v>2.5000000000000001E-2</v>
      </c>
      <c r="L25" s="52">
        <v>2.5000000000000001E-2</v>
      </c>
      <c r="M25" s="47">
        <v>2.5000000000000001E-2</v>
      </c>
      <c r="N25" s="65">
        <v>136.09</v>
      </c>
      <c r="O25" s="54">
        <f t="shared" si="0"/>
        <v>136.09</v>
      </c>
      <c r="P25" s="54">
        <f t="shared" si="1"/>
        <v>138.81180000000001</v>
      </c>
      <c r="Q25" s="54">
        <f t="shared" si="2"/>
        <v>142.282095</v>
      </c>
      <c r="R25" s="54">
        <f t="shared" si="3"/>
        <v>145.83914737500001</v>
      </c>
      <c r="S25" s="66">
        <f t="shared" si="4"/>
        <v>149.48512605937501</v>
      </c>
      <c r="T25" s="44">
        <f t="shared" si="5"/>
        <v>0</v>
      </c>
      <c r="U25" s="44">
        <f t="shared" si="6"/>
        <v>2.0000000000000018E-2</v>
      </c>
      <c r="V25" s="44">
        <f t="shared" si="7"/>
        <v>4.5499999999999874E-2</v>
      </c>
      <c r="W25" s="44">
        <f t="shared" si="8"/>
        <v>7.1637500000000021E-2</v>
      </c>
      <c r="X25" s="45">
        <f t="shared" si="9"/>
        <v>9.8428437499999966E-2</v>
      </c>
      <c r="Y25" s="10"/>
      <c r="Z25" s="15"/>
    </row>
    <row r="26" spans="1:26" x14ac:dyDescent="0.25">
      <c r="A26" s="15"/>
      <c r="B26" s="9"/>
      <c r="C26" s="14">
        <v>19</v>
      </c>
      <c r="D26" s="35" t="s">
        <v>32</v>
      </c>
      <c r="E26" s="35" t="s">
        <v>26</v>
      </c>
      <c r="F26" s="35" t="s">
        <v>34</v>
      </c>
      <c r="G26" s="20">
        <v>40297</v>
      </c>
      <c r="H26" s="63">
        <v>-1.4999999999999999E-2</v>
      </c>
      <c r="I26" s="52">
        <v>-0.03</v>
      </c>
      <c r="J26" s="52">
        <v>-0.02</v>
      </c>
      <c r="K26" s="52">
        <v>0</v>
      </c>
      <c r="L26" s="52">
        <v>0.03</v>
      </c>
      <c r="M26" s="47">
        <v>4.4999999999999998E-2</v>
      </c>
      <c r="N26" s="65">
        <v>136.09</v>
      </c>
      <c r="O26" s="54">
        <f t="shared" si="0"/>
        <v>132.00730000000001</v>
      </c>
      <c r="P26" s="54">
        <f t="shared" si="1"/>
        <v>129.36715400000003</v>
      </c>
      <c r="Q26" s="54">
        <f t="shared" si="2"/>
        <v>129.36715400000003</v>
      </c>
      <c r="R26" s="54">
        <f t="shared" si="3"/>
        <v>133.24816862000003</v>
      </c>
      <c r="S26" s="66">
        <f t="shared" si="4"/>
        <v>139.24433620790003</v>
      </c>
      <c r="T26" s="44">
        <f t="shared" si="5"/>
        <v>-2.9999999999999916E-2</v>
      </c>
      <c r="U26" s="44">
        <f t="shared" si="6"/>
        <v>-4.9399999999999777E-2</v>
      </c>
      <c r="V26" s="44">
        <f t="shared" si="7"/>
        <v>-4.9399999999999777E-2</v>
      </c>
      <c r="W26" s="44">
        <f t="shared" si="8"/>
        <v>-2.0881999999999845E-2</v>
      </c>
      <c r="X26" s="45">
        <f t="shared" si="9"/>
        <v>2.3178310000000257E-2</v>
      </c>
      <c r="Y26" s="10"/>
      <c r="Z26" s="15"/>
    </row>
    <row r="27" spans="1:26" x14ac:dyDescent="0.25">
      <c r="A27" s="15"/>
      <c r="B27" s="9"/>
      <c r="C27" s="14">
        <v>20</v>
      </c>
      <c r="D27" s="37" t="s">
        <v>138</v>
      </c>
      <c r="E27" s="37" t="s">
        <v>387</v>
      </c>
      <c r="F27" s="37" t="s">
        <v>139</v>
      </c>
      <c r="G27" s="20">
        <v>40312</v>
      </c>
      <c r="H27" s="63">
        <v>-0.02</v>
      </c>
      <c r="I27" s="52">
        <v>0.02</v>
      </c>
      <c r="J27" s="52">
        <v>0.03</v>
      </c>
      <c r="K27" s="52">
        <v>0.05</v>
      </c>
      <c r="L27" s="52">
        <v>0.03</v>
      </c>
      <c r="M27" s="47">
        <v>0.03</v>
      </c>
      <c r="N27" s="65">
        <v>136.09</v>
      </c>
      <c r="O27" s="54">
        <f t="shared" si="0"/>
        <v>138.81180000000001</v>
      </c>
      <c r="P27" s="54">
        <f t="shared" si="1"/>
        <v>142.97615400000001</v>
      </c>
      <c r="Q27" s="54">
        <f t="shared" si="2"/>
        <v>150.1249617</v>
      </c>
      <c r="R27" s="54">
        <f t="shared" si="3"/>
        <v>154.62871055100001</v>
      </c>
      <c r="S27" s="66">
        <f t="shared" si="4"/>
        <v>159.26757186753002</v>
      </c>
      <c r="T27" s="44">
        <f t="shared" si="5"/>
        <v>2.0000000000000018E-2</v>
      </c>
      <c r="U27" s="44">
        <f t="shared" si="6"/>
        <v>5.0599999999999978E-2</v>
      </c>
      <c r="V27" s="44">
        <f t="shared" si="7"/>
        <v>0.10312999999999994</v>
      </c>
      <c r="W27" s="44">
        <f t="shared" si="8"/>
        <v>0.13622390000000006</v>
      </c>
      <c r="X27" s="45">
        <f t="shared" si="9"/>
        <v>0.17031061700000016</v>
      </c>
      <c r="Y27" s="10"/>
      <c r="Z27" s="15"/>
    </row>
    <row r="28" spans="1:26" x14ac:dyDescent="0.25">
      <c r="A28" s="15"/>
      <c r="B28" s="9"/>
      <c r="C28" s="14">
        <v>21</v>
      </c>
      <c r="D28" s="35" t="s">
        <v>39</v>
      </c>
      <c r="E28" s="35" t="s">
        <v>387</v>
      </c>
      <c r="F28" s="35" t="s">
        <v>40</v>
      </c>
      <c r="G28" s="20">
        <v>40312</v>
      </c>
      <c r="H28" s="63">
        <v>3.0000000000000001E-3</v>
      </c>
      <c r="I28" s="52">
        <v>1.2999999999999999E-2</v>
      </c>
      <c r="J28" s="52">
        <v>2.9000000000000001E-2</v>
      </c>
      <c r="K28" s="52">
        <v>3.1E-2</v>
      </c>
      <c r="L28" s="52">
        <v>3.3000000000000002E-2</v>
      </c>
      <c r="M28" s="47">
        <v>4.4999999999999998E-2</v>
      </c>
      <c r="N28" s="65">
        <v>136.09</v>
      </c>
      <c r="O28" s="54">
        <f>N28+(N28*I28)</f>
        <v>137.85917000000001</v>
      </c>
      <c r="P28" s="54">
        <f>O28+(O28*J28)</f>
        <v>141.85708593000001</v>
      </c>
      <c r="Q28" s="54">
        <f>P28+(P28*K28)</f>
        <v>146.25465559383002</v>
      </c>
      <c r="R28" s="54">
        <f>Q28+(Q28*L28)</f>
        <v>151.08105922842643</v>
      </c>
      <c r="S28" s="66">
        <f>R28+(R28*M28)</f>
        <v>157.87970689370562</v>
      </c>
      <c r="T28" s="44">
        <f>O28/$N28-1</f>
        <v>1.3000000000000123E-2</v>
      </c>
      <c r="U28" s="44">
        <f>P28/$N28-1</f>
        <v>4.2377000000000109E-2</v>
      </c>
      <c r="V28" s="44">
        <f>Q28/$N28-1</f>
        <v>7.4690687000000144E-2</v>
      </c>
      <c r="W28" s="44">
        <f>R28/$N28-1</f>
        <v>0.11015547967100026</v>
      </c>
      <c r="X28" s="45">
        <f>S28/$N28-1</f>
        <v>0.16011247625619518</v>
      </c>
      <c r="Y28" s="10"/>
      <c r="Z28" s="15"/>
    </row>
    <row r="29" spans="1:26" x14ac:dyDescent="0.25">
      <c r="A29" s="15"/>
      <c r="B29" s="9"/>
      <c r="C29" s="14">
        <v>22</v>
      </c>
      <c r="D29" s="37" t="s">
        <v>142</v>
      </c>
      <c r="E29" s="37" t="s">
        <v>143</v>
      </c>
      <c r="F29" s="35" t="s">
        <v>237</v>
      </c>
      <c r="G29" s="20">
        <v>40310</v>
      </c>
      <c r="H29" s="63">
        <v>-5.0000000000000001E-3</v>
      </c>
      <c r="I29" s="52">
        <v>0</v>
      </c>
      <c r="J29" s="52">
        <v>0</v>
      </c>
      <c r="K29" s="52">
        <v>0.02</v>
      </c>
      <c r="L29" s="52">
        <v>0.02</v>
      </c>
      <c r="M29" s="47">
        <v>0.03</v>
      </c>
      <c r="N29" s="65">
        <v>136.09</v>
      </c>
      <c r="O29" s="54">
        <f>N29+(N29*I29)</f>
        <v>136.09</v>
      </c>
      <c r="P29" s="54">
        <f>O29+(O29*J29)</f>
        <v>136.09</v>
      </c>
      <c r="Q29" s="54">
        <f t="shared" si="2"/>
        <v>138.81180000000001</v>
      </c>
      <c r="R29" s="54">
        <f t="shared" si="3"/>
        <v>141.58803600000002</v>
      </c>
      <c r="S29" s="66">
        <f t="shared" si="4"/>
        <v>145.83567708000001</v>
      </c>
      <c r="T29" s="44">
        <f t="shared" si="5"/>
        <v>0</v>
      </c>
      <c r="U29" s="44">
        <f t="shared" si="6"/>
        <v>0</v>
      </c>
      <c r="V29" s="44">
        <f t="shared" si="7"/>
        <v>2.0000000000000018E-2</v>
      </c>
      <c r="W29" s="44">
        <f>R29/$N29-1</f>
        <v>4.0399999999999991E-2</v>
      </c>
      <c r="X29" s="45">
        <f t="shared" si="9"/>
        <v>7.1612000000000009E-2</v>
      </c>
      <c r="Y29" s="10"/>
      <c r="Z29" s="15"/>
    </row>
    <row r="30" spans="1:26" x14ac:dyDescent="0.25">
      <c r="A30" s="15"/>
      <c r="B30" s="9"/>
      <c r="C30" s="14">
        <v>23</v>
      </c>
      <c r="D30" s="35" t="s">
        <v>37</v>
      </c>
      <c r="E30" s="35" t="s">
        <v>187</v>
      </c>
      <c r="F30" s="35" t="s">
        <v>38</v>
      </c>
      <c r="G30" s="20">
        <v>40297</v>
      </c>
      <c r="H30" s="64"/>
      <c r="I30" s="53"/>
      <c r="J30" s="53"/>
      <c r="K30" s="53"/>
      <c r="L30" s="53"/>
      <c r="M30" s="48"/>
      <c r="N30" s="65"/>
      <c r="O30" s="54"/>
      <c r="P30" s="54"/>
      <c r="Q30" s="54"/>
      <c r="R30" s="54"/>
      <c r="S30" s="66"/>
      <c r="T30" s="44"/>
      <c r="U30" s="44"/>
      <c r="V30" s="44"/>
      <c r="W30" s="44"/>
      <c r="X30" s="45"/>
      <c r="Y30" s="10"/>
      <c r="Z30" s="15"/>
    </row>
    <row r="31" spans="1:26" x14ac:dyDescent="0.25">
      <c r="A31" s="15"/>
      <c r="B31" s="9"/>
      <c r="C31" s="14">
        <v>24</v>
      </c>
      <c r="D31" s="35" t="s">
        <v>93</v>
      </c>
      <c r="E31" s="35" t="s">
        <v>27</v>
      </c>
      <c r="F31" s="35" t="s">
        <v>94</v>
      </c>
      <c r="G31" s="19" t="s">
        <v>153</v>
      </c>
      <c r="H31" s="63"/>
      <c r="I31" s="52"/>
      <c r="J31" s="52"/>
      <c r="K31" s="52"/>
      <c r="L31" s="52"/>
      <c r="M31" s="47"/>
      <c r="N31" s="65"/>
      <c r="O31" s="54"/>
      <c r="P31" s="54"/>
      <c r="Q31" s="54"/>
      <c r="R31" s="54"/>
      <c r="S31" s="66"/>
      <c r="T31" s="44"/>
      <c r="U31" s="44"/>
      <c r="V31" s="44"/>
      <c r="W31" s="44"/>
      <c r="X31" s="45"/>
      <c r="Y31" s="10"/>
      <c r="Z31" s="15"/>
    </row>
    <row r="32" spans="1:26" x14ac:dyDescent="0.25">
      <c r="A32" s="15"/>
      <c r="B32" s="9"/>
      <c r="C32" s="14">
        <v>25</v>
      </c>
      <c r="D32" s="35" t="s">
        <v>60</v>
      </c>
      <c r="E32" s="35" t="s">
        <v>188</v>
      </c>
      <c r="F32" s="35" t="s">
        <v>61</v>
      </c>
      <c r="G32" s="20">
        <v>40304</v>
      </c>
      <c r="H32" s="63">
        <v>0</v>
      </c>
      <c r="I32" s="52">
        <v>0</v>
      </c>
      <c r="J32" s="52">
        <v>0</v>
      </c>
      <c r="K32" s="52">
        <v>0.01</v>
      </c>
      <c r="L32" s="52">
        <v>0.03</v>
      </c>
      <c r="M32" s="47">
        <v>0.04</v>
      </c>
      <c r="N32" s="65">
        <v>136.09</v>
      </c>
      <c r="O32" s="54">
        <f t="shared" si="0"/>
        <v>136.09</v>
      </c>
      <c r="P32" s="54">
        <f t="shared" si="1"/>
        <v>136.09</v>
      </c>
      <c r="Q32" s="54">
        <f t="shared" si="2"/>
        <v>137.45089999999999</v>
      </c>
      <c r="R32" s="54">
        <f t="shared" si="3"/>
        <v>141.57442699999999</v>
      </c>
      <c r="S32" s="66">
        <f t="shared" si="4"/>
        <v>147.23740407999998</v>
      </c>
      <c r="T32" s="44">
        <f t="shared" si="5"/>
        <v>0</v>
      </c>
      <c r="U32" s="44">
        <f t="shared" si="6"/>
        <v>0</v>
      </c>
      <c r="V32" s="44">
        <f t="shared" si="7"/>
        <v>1.0000000000000009E-2</v>
      </c>
      <c r="W32" s="44">
        <f t="shared" si="8"/>
        <v>4.029999999999978E-2</v>
      </c>
      <c r="X32" s="45">
        <f t="shared" si="9"/>
        <v>8.1911999999999763E-2</v>
      </c>
      <c r="Y32" s="10"/>
      <c r="Z32" s="15"/>
    </row>
    <row r="33" spans="1:26" x14ac:dyDescent="0.25">
      <c r="A33" s="15"/>
      <c r="B33" s="9"/>
      <c r="C33" s="14">
        <v>26</v>
      </c>
      <c r="D33" s="35" t="s">
        <v>95</v>
      </c>
      <c r="E33" s="35" t="s">
        <v>387</v>
      </c>
      <c r="F33" s="35" t="s">
        <v>96</v>
      </c>
      <c r="G33" s="20">
        <v>40312</v>
      </c>
      <c r="H33" s="63">
        <v>-1.4E-2</v>
      </c>
      <c r="I33" s="52">
        <v>-8.9999999999999993E-3</v>
      </c>
      <c r="J33" s="52">
        <v>3.2000000000000001E-2</v>
      </c>
      <c r="K33" s="52">
        <v>7.3999999999999996E-2</v>
      </c>
      <c r="L33" s="52">
        <v>7.4999999999999997E-2</v>
      </c>
      <c r="M33" s="47">
        <v>7.5999999999999998E-2</v>
      </c>
      <c r="N33" s="65">
        <v>136.09</v>
      </c>
      <c r="O33" s="54">
        <f t="shared" si="0"/>
        <v>134.86519000000001</v>
      </c>
      <c r="P33" s="54">
        <f t="shared" si="1"/>
        <v>139.18087608000002</v>
      </c>
      <c r="Q33" s="54">
        <f t="shared" si="2"/>
        <v>149.48026090992002</v>
      </c>
      <c r="R33" s="54">
        <f t="shared" si="3"/>
        <v>160.69128047816403</v>
      </c>
      <c r="S33" s="66">
        <f t="shared" si="4"/>
        <v>172.9038177945045</v>
      </c>
      <c r="T33" s="44">
        <f t="shared" si="5"/>
        <v>-8.999999999999897E-3</v>
      </c>
      <c r="U33" s="44">
        <f t="shared" si="6"/>
        <v>2.2712000000000065E-2</v>
      </c>
      <c r="V33" s="44">
        <f t="shared" si="7"/>
        <v>9.8392688000000117E-2</v>
      </c>
      <c r="W33" s="44">
        <f t="shared" si="8"/>
        <v>0.18077213960000016</v>
      </c>
      <c r="X33" s="45">
        <f t="shared" si="9"/>
        <v>0.27051082220960021</v>
      </c>
      <c r="Y33" s="10"/>
      <c r="Z33" s="15"/>
    </row>
    <row r="34" spans="1:26" x14ac:dyDescent="0.25">
      <c r="A34" s="15"/>
      <c r="B34" s="9"/>
      <c r="C34" s="14">
        <v>27</v>
      </c>
      <c r="D34" s="35" t="s">
        <v>201</v>
      </c>
      <c r="E34" s="35" t="s">
        <v>387</v>
      </c>
      <c r="F34" s="35" t="s">
        <v>202</v>
      </c>
      <c r="G34" s="20">
        <v>40304</v>
      </c>
      <c r="H34" s="63">
        <v>-1.6E-2</v>
      </c>
      <c r="I34" s="52">
        <v>-1.0999999999999999E-2</v>
      </c>
      <c r="J34" s="52">
        <v>3.7999999999999999E-2</v>
      </c>
      <c r="K34" s="52">
        <v>0.05</v>
      </c>
      <c r="L34" s="52">
        <v>0.06</v>
      </c>
      <c r="M34" s="47">
        <v>0.06</v>
      </c>
      <c r="N34" s="65">
        <v>136.09</v>
      </c>
      <c r="O34" s="54">
        <f t="shared" si="0"/>
        <v>134.59300999999999</v>
      </c>
      <c r="P34" s="54">
        <f t="shared" si="1"/>
        <v>139.70754438</v>
      </c>
      <c r="Q34" s="54">
        <f t="shared" si="2"/>
        <v>146.69292159899999</v>
      </c>
      <c r="R34" s="54">
        <f t="shared" si="3"/>
        <v>155.49449689494</v>
      </c>
      <c r="S34" s="66">
        <f t="shared" si="4"/>
        <v>164.8241667086364</v>
      </c>
      <c r="T34" s="44">
        <f t="shared" si="5"/>
        <v>-1.1000000000000121E-2</v>
      </c>
      <c r="U34" s="44">
        <f t="shared" si="6"/>
        <v>2.6581999999999883E-2</v>
      </c>
      <c r="V34" s="44">
        <f t="shared" si="7"/>
        <v>7.79110999999999E-2</v>
      </c>
      <c r="W34" s="44">
        <f t="shared" si="8"/>
        <v>0.14258576600000006</v>
      </c>
      <c r="X34" s="45">
        <f t="shared" si="9"/>
        <v>0.21114091195999984</v>
      </c>
      <c r="Y34" s="10"/>
      <c r="Z34" s="15"/>
    </row>
    <row r="35" spans="1:26" x14ac:dyDescent="0.25">
      <c r="A35" s="15"/>
      <c r="B35" s="9"/>
      <c r="C35" s="14">
        <v>28</v>
      </c>
      <c r="D35" s="35" t="s">
        <v>398</v>
      </c>
      <c r="E35" s="35" t="s">
        <v>387</v>
      </c>
      <c r="F35" s="35" t="s">
        <v>209</v>
      </c>
      <c r="G35" s="20">
        <v>40298</v>
      </c>
      <c r="H35" s="63">
        <v>-2E-3</v>
      </c>
      <c r="I35" s="52">
        <v>-3.0000000000000001E-3</v>
      </c>
      <c r="J35" s="52">
        <v>0.01</v>
      </c>
      <c r="K35" s="52">
        <v>1.7999999999999999E-2</v>
      </c>
      <c r="L35" s="52">
        <v>0.02</v>
      </c>
      <c r="M35" s="47">
        <v>2.1999999999999999E-2</v>
      </c>
      <c r="N35" s="65">
        <v>136.09</v>
      </c>
      <c r="O35" s="54">
        <f t="shared" si="0"/>
        <v>135.68173000000002</v>
      </c>
      <c r="P35" s="54">
        <f t="shared" si="1"/>
        <v>137.0385473</v>
      </c>
      <c r="Q35" s="54">
        <f t="shared" si="2"/>
        <v>139.50524115140001</v>
      </c>
      <c r="R35" s="54">
        <f t="shared" si="3"/>
        <v>142.29534597442802</v>
      </c>
      <c r="S35" s="66">
        <f t="shared" si="4"/>
        <v>145.42584358586544</v>
      </c>
      <c r="T35" s="44">
        <f t="shared" si="5"/>
        <v>-2.9999999999998916E-3</v>
      </c>
      <c r="U35" s="44">
        <f t="shared" si="6"/>
        <v>6.9699999999999207E-3</v>
      </c>
      <c r="V35" s="44">
        <f t="shared" si="7"/>
        <v>2.509546000000018E-2</v>
      </c>
      <c r="W35" s="44">
        <f t="shared" si="8"/>
        <v>4.5597369200000015E-2</v>
      </c>
      <c r="X35" s="45">
        <f t="shared" si="9"/>
        <v>6.8600511322400193E-2</v>
      </c>
      <c r="Y35" s="10"/>
      <c r="Z35" s="15"/>
    </row>
    <row r="36" spans="1:26" x14ac:dyDescent="0.25">
      <c r="A36" s="15"/>
      <c r="B36" s="9"/>
      <c r="C36" s="14">
        <v>29</v>
      </c>
      <c r="D36" s="35" t="s">
        <v>81</v>
      </c>
      <c r="E36" s="35" t="s">
        <v>28</v>
      </c>
      <c r="F36" s="35" t="s">
        <v>98</v>
      </c>
      <c r="G36" s="20">
        <v>40312</v>
      </c>
      <c r="H36" s="63">
        <v>-5.0000000000000001E-3</v>
      </c>
      <c r="I36" s="52">
        <v>0</v>
      </c>
      <c r="J36" s="52">
        <v>0.02</v>
      </c>
      <c r="K36" s="52">
        <v>2.5000000000000001E-2</v>
      </c>
      <c r="L36" s="52">
        <v>0.03</v>
      </c>
      <c r="M36" s="47">
        <v>3.5000000000000003E-2</v>
      </c>
      <c r="N36" s="65"/>
      <c r="O36" s="54"/>
      <c r="P36" s="54"/>
      <c r="Q36" s="54"/>
      <c r="R36" s="54"/>
      <c r="S36" s="66"/>
      <c r="T36" s="44"/>
      <c r="U36" s="44"/>
      <c r="V36" s="44"/>
      <c r="W36" s="44"/>
      <c r="X36" s="45"/>
      <c r="Y36" s="10"/>
      <c r="Z36" s="15"/>
    </row>
    <row r="37" spans="1:26" x14ac:dyDescent="0.25">
      <c r="A37" s="15"/>
      <c r="B37" s="9"/>
      <c r="C37" s="14">
        <v>30</v>
      </c>
      <c r="D37" s="35" t="s">
        <v>194</v>
      </c>
      <c r="E37" s="35" t="s">
        <v>386</v>
      </c>
      <c r="F37" s="35" t="s">
        <v>292</v>
      </c>
      <c r="G37" s="19" t="s">
        <v>153</v>
      </c>
      <c r="H37" s="63">
        <v>0</v>
      </c>
      <c r="I37" s="52">
        <v>0.01</v>
      </c>
      <c r="J37" s="52">
        <v>0.03</v>
      </c>
      <c r="K37" s="52">
        <v>0.03</v>
      </c>
      <c r="L37" s="52">
        <v>0.04</v>
      </c>
      <c r="M37" s="47">
        <v>0.04</v>
      </c>
      <c r="N37" s="65">
        <v>136.09</v>
      </c>
      <c r="O37" s="54">
        <f t="shared" si="0"/>
        <v>137.45089999999999</v>
      </c>
      <c r="P37" s="54">
        <f t="shared" si="1"/>
        <v>141.57442699999999</v>
      </c>
      <c r="Q37" s="54">
        <f t="shared" si="2"/>
        <v>145.82165980999997</v>
      </c>
      <c r="R37" s="54">
        <f t="shared" si="3"/>
        <v>151.65452620239998</v>
      </c>
      <c r="S37" s="66">
        <f t="shared" si="4"/>
        <v>157.72070725049599</v>
      </c>
      <c r="T37" s="44">
        <f t="shared" si="5"/>
        <v>1.0000000000000009E-2</v>
      </c>
      <c r="U37" s="44">
        <f t="shared" si="6"/>
        <v>4.029999999999978E-2</v>
      </c>
      <c r="V37" s="44">
        <f t="shared" si="7"/>
        <v>7.1508999999999823E-2</v>
      </c>
      <c r="W37" s="44">
        <f t="shared" si="8"/>
        <v>0.11436935999999975</v>
      </c>
      <c r="X37" s="45">
        <f t="shared" si="9"/>
        <v>0.15894413439999999</v>
      </c>
      <c r="Y37" s="10"/>
      <c r="Z37" s="15"/>
    </row>
    <row r="38" spans="1:26" x14ac:dyDescent="0.25">
      <c r="A38" s="15"/>
      <c r="B38" s="9"/>
      <c r="C38" s="14">
        <v>31</v>
      </c>
      <c r="D38" s="35" t="s">
        <v>8</v>
      </c>
      <c r="E38" s="35" t="s">
        <v>188</v>
      </c>
      <c r="F38" s="35" t="s">
        <v>86</v>
      </c>
      <c r="G38" s="20">
        <v>40297</v>
      </c>
      <c r="H38" s="63">
        <v>0</v>
      </c>
      <c r="I38" s="52">
        <v>0.03</v>
      </c>
      <c r="J38" s="52">
        <v>0.04</v>
      </c>
      <c r="K38" s="52">
        <v>0.05</v>
      </c>
      <c r="L38" s="52">
        <v>0.05</v>
      </c>
      <c r="M38" s="47">
        <v>0.05</v>
      </c>
      <c r="N38" s="65">
        <v>136.09</v>
      </c>
      <c r="O38" s="54">
        <f t="shared" si="0"/>
        <v>140.17269999999999</v>
      </c>
      <c r="P38" s="54">
        <f t="shared" si="1"/>
        <v>145.779608</v>
      </c>
      <c r="Q38" s="54">
        <f t="shared" si="2"/>
        <v>153.06858840000001</v>
      </c>
      <c r="R38" s="54">
        <f t="shared" si="3"/>
        <v>160.72201782000002</v>
      </c>
      <c r="S38" s="66">
        <f t="shared" si="4"/>
        <v>168.75811871100001</v>
      </c>
      <c r="T38" s="44">
        <f t="shared" si="5"/>
        <v>2.9999999999999805E-2</v>
      </c>
      <c r="U38" s="44">
        <f t="shared" si="6"/>
        <v>7.119999999999993E-2</v>
      </c>
      <c r="V38" s="44">
        <f t="shared" si="7"/>
        <v>0.12475999999999998</v>
      </c>
      <c r="W38" s="44">
        <f t="shared" si="8"/>
        <v>0.18099800000000021</v>
      </c>
      <c r="X38" s="45">
        <f t="shared" si="9"/>
        <v>0.24004789999999998</v>
      </c>
      <c r="Y38" s="10"/>
      <c r="Z38" s="15"/>
    </row>
    <row r="39" spans="1:26" x14ac:dyDescent="0.25">
      <c r="A39" s="15"/>
      <c r="B39" s="9"/>
      <c r="C39" s="14">
        <v>32</v>
      </c>
      <c r="D39" s="35" t="s">
        <v>54</v>
      </c>
      <c r="E39" s="35" t="s">
        <v>386</v>
      </c>
      <c r="F39" s="35" t="s">
        <v>53</v>
      </c>
      <c r="G39" s="19" t="s">
        <v>153</v>
      </c>
      <c r="H39" s="63"/>
      <c r="I39" s="52"/>
      <c r="J39" s="52"/>
      <c r="K39" s="52"/>
      <c r="L39" s="52"/>
      <c r="M39" s="47"/>
      <c r="N39" s="65"/>
      <c r="O39" s="54"/>
      <c r="P39" s="54"/>
      <c r="Q39" s="54"/>
      <c r="R39" s="54"/>
      <c r="S39" s="66"/>
      <c r="T39" s="44"/>
      <c r="U39" s="44"/>
      <c r="V39" s="44"/>
      <c r="W39" s="44"/>
      <c r="X39" s="45"/>
      <c r="Y39" s="10"/>
      <c r="Z39" s="15"/>
    </row>
    <row r="40" spans="1:26" x14ac:dyDescent="0.25">
      <c r="A40" s="15"/>
      <c r="B40" s="9"/>
      <c r="C40" s="14">
        <v>33</v>
      </c>
      <c r="D40" s="35" t="s">
        <v>261</v>
      </c>
      <c r="E40" s="35" t="s">
        <v>9</v>
      </c>
      <c r="F40" s="35" t="s">
        <v>262</v>
      </c>
      <c r="G40" s="20">
        <v>40310</v>
      </c>
      <c r="H40" s="63">
        <v>-5.0000000000000001E-3</v>
      </c>
      <c r="I40" s="52">
        <v>0</v>
      </c>
      <c r="J40" s="52">
        <v>0.01</v>
      </c>
      <c r="K40" s="52">
        <v>0.02</v>
      </c>
      <c r="L40" s="52">
        <v>0.04</v>
      </c>
      <c r="M40" s="47">
        <v>0.05</v>
      </c>
      <c r="N40" s="65">
        <v>136.09</v>
      </c>
      <c r="O40" s="54">
        <f t="shared" si="0"/>
        <v>136.09</v>
      </c>
      <c r="P40" s="54">
        <f t="shared" si="1"/>
        <v>137.45089999999999</v>
      </c>
      <c r="Q40" s="54">
        <f t="shared" si="2"/>
        <v>140.199918</v>
      </c>
      <c r="R40" s="54">
        <f t="shared" si="3"/>
        <v>145.80791471999999</v>
      </c>
      <c r="S40" s="66">
        <f t="shared" si="4"/>
        <v>153.09831045599998</v>
      </c>
      <c r="T40" s="44">
        <f t="shared" si="5"/>
        <v>0</v>
      </c>
      <c r="U40" s="44">
        <f t="shared" si="6"/>
        <v>1.0000000000000009E-2</v>
      </c>
      <c r="V40" s="44">
        <f t="shared" si="7"/>
        <v>3.0200000000000005E-2</v>
      </c>
      <c r="W40" s="44">
        <f t="shared" si="8"/>
        <v>7.1407999999999916E-2</v>
      </c>
      <c r="X40" s="45">
        <f t="shared" si="9"/>
        <v>0.12497839999999982</v>
      </c>
      <c r="Y40" s="10"/>
      <c r="Z40" s="15"/>
    </row>
    <row r="41" spans="1:26" x14ac:dyDescent="0.25">
      <c r="A41" s="15"/>
      <c r="B41" s="9"/>
      <c r="C41" s="14">
        <v>34</v>
      </c>
      <c r="D41" s="35" t="s">
        <v>65</v>
      </c>
      <c r="E41" s="35" t="s">
        <v>188</v>
      </c>
      <c r="F41" s="35" t="s">
        <v>66</v>
      </c>
      <c r="G41" s="20">
        <v>40312</v>
      </c>
      <c r="H41" s="63">
        <v>8.0000000000000002E-3</v>
      </c>
      <c r="I41" s="52">
        <v>0.02</v>
      </c>
      <c r="J41" s="52">
        <v>0.03</v>
      </c>
      <c r="K41" s="52">
        <v>3.5000000000000003E-2</v>
      </c>
      <c r="L41" s="52">
        <v>0.04</v>
      </c>
      <c r="M41" s="47">
        <v>0.05</v>
      </c>
      <c r="N41" s="65">
        <v>136.09</v>
      </c>
      <c r="O41" s="54">
        <f t="shared" si="0"/>
        <v>138.81180000000001</v>
      </c>
      <c r="P41" s="54">
        <f t="shared" si="1"/>
        <v>142.97615400000001</v>
      </c>
      <c r="Q41" s="54">
        <f t="shared" si="2"/>
        <v>147.98031939000001</v>
      </c>
      <c r="R41" s="54">
        <f t="shared" si="3"/>
        <v>153.89953216559999</v>
      </c>
      <c r="S41" s="66">
        <f t="shared" si="4"/>
        <v>161.59450877387999</v>
      </c>
      <c r="T41" s="44">
        <f t="shared" si="5"/>
        <v>2.0000000000000018E-2</v>
      </c>
      <c r="U41" s="44">
        <f t="shared" si="6"/>
        <v>5.0599999999999978E-2</v>
      </c>
      <c r="V41" s="44">
        <f t="shared" si="7"/>
        <v>8.7371000000000087E-2</v>
      </c>
      <c r="W41" s="44">
        <f t="shared" si="8"/>
        <v>0.13086584000000001</v>
      </c>
      <c r="X41" s="45">
        <f t="shared" si="9"/>
        <v>0.18740913199999998</v>
      </c>
      <c r="Y41" s="10"/>
      <c r="Z41" s="15"/>
    </row>
    <row r="42" spans="1:26" x14ac:dyDescent="0.25">
      <c r="A42" s="15"/>
      <c r="B42" s="9"/>
      <c r="C42" s="14">
        <v>35</v>
      </c>
      <c r="D42" s="35" t="s">
        <v>276</v>
      </c>
      <c r="E42" s="35" t="s">
        <v>10</v>
      </c>
      <c r="F42" s="35" t="s">
        <v>277</v>
      </c>
      <c r="G42" s="20">
        <v>40312</v>
      </c>
      <c r="H42" s="63">
        <v>-1.4999999999999999E-2</v>
      </c>
      <c r="I42" s="52">
        <v>-0.05</v>
      </c>
      <c r="J42" s="52">
        <v>0</v>
      </c>
      <c r="K42" s="52">
        <v>0.03</v>
      </c>
      <c r="L42" s="52">
        <v>0.04</v>
      </c>
      <c r="M42" s="47">
        <v>0.05</v>
      </c>
      <c r="N42" s="65">
        <v>136.09</v>
      </c>
      <c r="O42" s="54">
        <f t="shared" si="0"/>
        <v>129.28550000000001</v>
      </c>
      <c r="P42" s="54">
        <f t="shared" si="1"/>
        <v>129.28550000000001</v>
      </c>
      <c r="Q42" s="54">
        <f t="shared" si="2"/>
        <v>133.16406500000002</v>
      </c>
      <c r="R42" s="54">
        <f t="shared" si="3"/>
        <v>138.49062760000001</v>
      </c>
      <c r="S42" s="66">
        <f t="shared" si="4"/>
        <v>145.41515898</v>
      </c>
      <c r="T42" s="44">
        <f t="shared" si="5"/>
        <v>-4.9999999999999933E-2</v>
      </c>
      <c r="U42" s="44">
        <f t="shared" si="6"/>
        <v>-4.9999999999999933E-2</v>
      </c>
      <c r="V42" s="44">
        <f t="shared" si="7"/>
        <v>-2.1499999999999853E-2</v>
      </c>
      <c r="W42" s="44">
        <f t="shared" si="8"/>
        <v>1.76400000000001E-2</v>
      </c>
      <c r="X42" s="45">
        <f t="shared" si="9"/>
        <v>6.8521999999999972E-2</v>
      </c>
      <c r="Y42" s="10"/>
      <c r="Z42" s="15"/>
    </row>
    <row r="43" spans="1:26" x14ac:dyDescent="0.25">
      <c r="A43" s="15"/>
      <c r="B43" s="9"/>
      <c r="C43" s="14">
        <v>36</v>
      </c>
      <c r="D43" s="35" t="s">
        <v>62</v>
      </c>
      <c r="E43" s="35" t="s">
        <v>188</v>
      </c>
      <c r="F43" s="35" t="s">
        <v>63</v>
      </c>
      <c r="G43" s="19" t="s">
        <v>153</v>
      </c>
      <c r="H43" s="63"/>
      <c r="I43" s="52"/>
      <c r="J43" s="52"/>
      <c r="K43" s="52"/>
      <c r="L43" s="52"/>
      <c r="M43" s="47"/>
      <c r="N43" s="65"/>
      <c r="O43" s="54"/>
      <c r="P43" s="54"/>
      <c r="Q43" s="54"/>
      <c r="R43" s="54"/>
      <c r="S43" s="66"/>
      <c r="T43" s="44"/>
      <c r="U43" s="44"/>
      <c r="V43" s="44"/>
      <c r="W43" s="44"/>
      <c r="X43" s="45"/>
      <c r="Y43" s="10"/>
      <c r="Z43" s="15"/>
    </row>
    <row r="44" spans="1:26" x14ac:dyDescent="0.25">
      <c r="A44" s="15"/>
      <c r="B44" s="9"/>
      <c r="C44" s="14">
        <v>37</v>
      </c>
      <c r="D44" s="35" t="s">
        <v>58</v>
      </c>
      <c r="E44" s="35" t="s">
        <v>188</v>
      </c>
      <c r="F44" s="35" t="s">
        <v>59</v>
      </c>
      <c r="G44" s="20">
        <v>40307</v>
      </c>
      <c r="H44" s="63">
        <v>0.03</v>
      </c>
      <c r="I44" s="52">
        <v>0.01</v>
      </c>
      <c r="J44" s="52">
        <v>0.02</v>
      </c>
      <c r="K44" s="52">
        <v>3.5000000000000003E-2</v>
      </c>
      <c r="L44" s="52">
        <v>3.7499999999999999E-2</v>
      </c>
      <c r="M44" s="47">
        <v>0.04</v>
      </c>
      <c r="N44" s="65">
        <v>136.09</v>
      </c>
      <c r="O44" s="54">
        <f t="shared" si="0"/>
        <v>137.45089999999999</v>
      </c>
      <c r="P44" s="54">
        <f t="shared" si="1"/>
        <v>140.199918</v>
      </c>
      <c r="Q44" s="54">
        <f t="shared" si="2"/>
        <v>145.10691513</v>
      </c>
      <c r="R44" s="54">
        <f t="shared" si="3"/>
        <v>150.548424447375</v>
      </c>
      <c r="S44" s="66">
        <f t="shared" si="4"/>
        <v>156.57036142526999</v>
      </c>
      <c r="T44" s="44">
        <f t="shared" si="5"/>
        <v>1.0000000000000009E-2</v>
      </c>
      <c r="U44" s="44">
        <f t="shared" si="6"/>
        <v>3.0200000000000005E-2</v>
      </c>
      <c r="V44" s="44">
        <f t="shared" si="7"/>
        <v>6.625700000000001E-2</v>
      </c>
      <c r="W44" s="44">
        <f t="shared" si="8"/>
        <v>0.10624163749999993</v>
      </c>
      <c r="X44" s="45">
        <f t="shared" si="9"/>
        <v>0.15049130299999991</v>
      </c>
      <c r="Y44" s="10"/>
      <c r="Z44" s="15"/>
    </row>
    <row r="45" spans="1:26" x14ac:dyDescent="0.25">
      <c r="A45" s="15"/>
      <c r="B45" s="9"/>
      <c r="C45" s="14">
        <v>38</v>
      </c>
      <c r="D45" s="37" t="s">
        <v>146</v>
      </c>
      <c r="E45" s="35" t="s">
        <v>387</v>
      </c>
      <c r="F45" s="35" t="s">
        <v>46</v>
      </c>
      <c r="G45" s="20">
        <v>40311</v>
      </c>
      <c r="H45" s="63">
        <v>0</v>
      </c>
      <c r="I45" s="52">
        <v>2.1000000000000001E-2</v>
      </c>
      <c r="J45" s="52">
        <v>2.5999999999999999E-2</v>
      </c>
      <c r="K45" s="52">
        <v>3.4000000000000002E-2</v>
      </c>
      <c r="L45" s="52">
        <v>3.5999999999999997E-2</v>
      </c>
      <c r="M45" s="47">
        <v>3.7999999999999999E-2</v>
      </c>
      <c r="N45" s="65">
        <v>136.09</v>
      </c>
      <c r="O45" s="54">
        <f t="shared" si="0"/>
        <v>138.94789</v>
      </c>
      <c r="P45" s="54">
        <f t="shared" si="1"/>
        <v>142.56053514000001</v>
      </c>
      <c r="Q45" s="54">
        <f t="shared" si="2"/>
        <v>147.40759333476001</v>
      </c>
      <c r="R45" s="54">
        <f t="shared" si="3"/>
        <v>152.71426669481136</v>
      </c>
      <c r="S45" s="66">
        <f t="shared" si="4"/>
        <v>158.51740882921419</v>
      </c>
      <c r="T45" s="44">
        <f t="shared" si="5"/>
        <v>2.0999999999999908E-2</v>
      </c>
      <c r="U45" s="44">
        <f t="shared" si="6"/>
        <v>4.7546000000000088E-2</v>
      </c>
      <c r="V45" s="44">
        <f t="shared" si="7"/>
        <v>8.3162563999999994E-2</v>
      </c>
      <c r="W45" s="44">
        <f t="shared" si="8"/>
        <v>0.12215641630399987</v>
      </c>
      <c r="X45" s="45">
        <f t="shared" si="9"/>
        <v>0.16479836012355187</v>
      </c>
      <c r="Y45" s="10"/>
      <c r="Z45" s="15"/>
    </row>
    <row r="46" spans="1:26" x14ac:dyDescent="0.25">
      <c r="A46" s="15"/>
      <c r="B46" s="9"/>
      <c r="C46" s="14">
        <v>39</v>
      </c>
      <c r="D46" s="35" t="s">
        <v>252</v>
      </c>
      <c r="E46" s="35" t="s">
        <v>11</v>
      </c>
      <c r="F46" s="35" t="s">
        <v>253</v>
      </c>
      <c r="G46" s="20">
        <v>40298</v>
      </c>
      <c r="H46" s="63">
        <v>-0.01</v>
      </c>
      <c r="I46" s="52">
        <v>0</v>
      </c>
      <c r="J46" s="52">
        <v>-0.02</v>
      </c>
      <c r="K46" s="52">
        <v>0.01</v>
      </c>
      <c r="L46" s="52">
        <v>0.02</v>
      </c>
      <c r="M46" s="47">
        <v>0.02</v>
      </c>
      <c r="N46" s="65">
        <v>136.09</v>
      </c>
      <c r="O46" s="54">
        <f t="shared" si="0"/>
        <v>136.09</v>
      </c>
      <c r="P46" s="54">
        <f t="shared" si="1"/>
        <v>133.3682</v>
      </c>
      <c r="Q46" s="54">
        <f t="shared" si="2"/>
        <v>134.70188200000001</v>
      </c>
      <c r="R46" s="54">
        <f t="shared" si="3"/>
        <v>137.39591964000002</v>
      </c>
      <c r="S46" s="66">
        <f t="shared" si="4"/>
        <v>140.14383803280001</v>
      </c>
      <c r="T46" s="44">
        <f t="shared" si="5"/>
        <v>0</v>
      </c>
      <c r="U46" s="44">
        <f t="shared" si="6"/>
        <v>-2.0000000000000018E-2</v>
      </c>
      <c r="V46" s="44">
        <f t="shared" si="7"/>
        <v>-1.0199999999999987E-2</v>
      </c>
      <c r="W46" s="44">
        <f t="shared" si="8"/>
        <v>9.59600000000016E-3</v>
      </c>
      <c r="X46" s="45">
        <f t="shared" si="9"/>
        <v>2.9787919999999968E-2</v>
      </c>
      <c r="Y46" s="10"/>
      <c r="Z46" s="15"/>
    </row>
    <row r="47" spans="1:26" x14ac:dyDescent="0.25">
      <c r="A47" s="15"/>
      <c r="B47" s="9"/>
      <c r="C47" s="14">
        <v>40</v>
      </c>
      <c r="D47" s="37" t="s">
        <v>264</v>
      </c>
      <c r="E47" s="35" t="s">
        <v>387</v>
      </c>
      <c r="F47" s="35" t="s">
        <v>265</v>
      </c>
      <c r="G47" s="20">
        <v>40297</v>
      </c>
      <c r="H47" s="64"/>
      <c r="I47" s="53"/>
      <c r="J47" s="53"/>
      <c r="K47" s="53"/>
      <c r="L47" s="53"/>
      <c r="M47" s="48"/>
      <c r="N47" s="65"/>
      <c r="O47" s="54"/>
      <c r="P47" s="54"/>
      <c r="Q47" s="54"/>
      <c r="R47" s="54"/>
      <c r="S47" s="66"/>
      <c r="T47" s="44"/>
      <c r="U47" s="44"/>
      <c r="V47" s="44"/>
      <c r="W47" s="44"/>
      <c r="X47" s="45"/>
      <c r="Y47" s="10"/>
      <c r="Z47" s="15"/>
    </row>
    <row r="48" spans="1:26" x14ac:dyDescent="0.25">
      <c r="A48" s="15"/>
      <c r="B48" s="9"/>
      <c r="C48" s="14">
        <v>41</v>
      </c>
      <c r="D48" s="35" t="s">
        <v>51</v>
      </c>
      <c r="E48" s="35" t="s">
        <v>386</v>
      </c>
      <c r="F48" s="35" t="s">
        <v>52</v>
      </c>
      <c r="G48" s="20">
        <v>40312</v>
      </c>
      <c r="H48" s="63">
        <v>1.4999999999999999E-2</v>
      </c>
      <c r="I48" s="52">
        <v>0.04</v>
      </c>
      <c r="J48" s="52">
        <v>2.5000000000000001E-2</v>
      </c>
      <c r="K48" s="52">
        <v>3.5000000000000003E-2</v>
      </c>
      <c r="L48" s="52">
        <v>-0.02</v>
      </c>
      <c r="M48" s="47">
        <v>3.7999999999999999E-2</v>
      </c>
      <c r="N48" s="65">
        <v>136.09</v>
      </c>
      <c r="O48" s="54">
        <f t="shared" si="0"/>
        <v>141.53360000000001</v>
      </c>
      <c r="P48" s="54">
        <f t="shared" si="1"/>
        <v>145.07194000000001</v>
      </c>
      <c r="Q48" s="54">
        <f t="shared" si="2"/>
        <v>150.14945790000002</v>
      </c>
      <c r="R48" s="54">
        <f t="shared" si="3"/>
        <v>147.14646874200002</v>
      </c>
      <c r="S48" s="66">
        <f t="shared" si="4"/>
        <v>152.73803455419602</v>
      </c>
      <c r="T48" s="44">
        <f t="shared" si="5"/>
        <v>4.0000000000000036E-2</v>
      </c>
      <c r="U48" s="44">
        <f t="shared" si="6"/>
        <v>6.6000000000000059E-2</v>
      </c>
      <c r="V48" s="44">
        <f t="shared" si="7"/>
        <v>0.10331000000000001</v>
      </c>
      <c r="W48" s="44">
        <f t="shared" si="8"/>
        <v>8.1243800000000199E-2</v>
      </c>
      <c r="X48" s="45">
        <f t="shared" si="9"/>
        <v>0.12233106440000019</v>
      </c>
      <c r="Y48" s="10"/>
      <c r="Z48" s="15"/>
    </row>
    <row r="49" spans="1:26" x14ac:dyDescent="0.25">
      <c r="A49" s="15"/>
      <c r="B49" s="9"/>
      <c r="C49" s="14">
        <v>42</v>
      </c>
      <c r="D49" s="35" t="s">
        <v>181</v>
      </c>
      <c r="E49" s="37" t="s">
        <v>128</v>
      </c>
      <c r="F49" s="35" t="s">
        <v>41</v>
      </c>
      <c r="G49" s="20">
        <v>40311</v>
      </c>
      <c r="H49" s="63">
        <v>0.03</v>
      </c>
      <c r="I49" s="52">
        <v>7.0000000000000007E-2</v>
      </c>
      <c r="J49" s="52">
        <v>0.03</v>
      </c>
      <c r="K49" s="52">
        <v>0.03</v>
      </c>
      <c r="L49" s="52">
        <v>0.02</v>
      </c>
      <c r="M49" s="47">
        <v>0.01</v>
      </c>
      <c r="N49" s="65">
        <v>136.09</v>
      </c>
      <c r="O49" s="54">
        <f t="shared" si="0"/>
        <v>145.6163</v>
      </c>
      <c r="P49" s="54">
        <f t="shared" si="1"/>
        <v>149.98478900000001</v>
      </c>
      <c r="Q49" s="54">
        <f t="shared" si="2"/>
        <v>154.48433267000001</v>
      </c>
      <c r="R49" s="54">
        <f t="shared" si="3"/>
        <v>157.57401932340002</v>
      </c>
      <c r="S49" s="66">
        <f t="shared" si="4"/>
        <v>159.14975951663402</v>
      </c>
      <c r="T49" s="44">
        <f t="shared" si="5"/>
        <v>6.999999999999984E-2</v>
      </c>
      <c r="U49" s="44">
        <f t="shared" si="6"/>
        <v>0.10210000000000008</v>
      </c>
      <c r="V49" s="44">
        <f t="shared" si="7"/>
        <v>0.13516300000000014</v>
      </c>
      <c r="W49" s="44">
        <f t="shared" si="8"/>
        <v>0.15786626000000004</v>
      </c>
      <c r="X49" s="45">
        <f t="shared" si="9"/>
        <v>0.1694449226000001</v>
      </c>
      <c r="Y49" s="10"/>
      <c r="Z49" s="15"/>
    </row>
    <row r="50" spans="1:26" x14ac:dyDescent="0.25">
      <c r="A50" s="15"/>
      <c r="B50" s="9"/>
      <c r="C50" s="14">
        <v>43</v>
      </c>
      <c r="D50" s="35" t="s">
        <v>79</v>
      </c>
      <c r="E50" s="35" t="s">
        <v>12</v>
      </c>
      <c r="F50" s="35" t="s">
        <v>80</v>
      </c>
      <c r="G50" s="20">
        <v>40312</v>
      </c>
      <c r="H50" s="63">
        <v>-2E-3</v>
      </c>
      <c r="I50" s="52">
        <v>8.0000000000000002E-3</v>
      </c>
      <c r="J50" s="52">
        <v>1.2E-2</v>
      </c>
      <c r="K50" s="52">
        <v>0.02</v>
      </c>
      <c r="L50" s="52">
        <v>2.1999999999999999E-2</v>
      </c>
      <c r="M50" s="47">
        <v>2.1999999999999999E-2</v>
      </c>
      <c r="N50" s="65">
        <v>136.09</v>
      </c>
      <c r="O50" s="54">
        <f t="shared" si="0"/>
        <v>137.17872</v>
      </c>
      <c r="P50" s="54">
        <f t="shared" si="1"/>
        <v>138.82486463999999</v>
      </c>
      <c r="Q50" s="54">
        <f t="shared" si="2"/>
        <v>141.60136193279999</v>
      </c>
      <c r="R50" s="54">
        <f t="shared" si="3"/>
        <v>144.71659189532159</v>
      </c>
      <c r="S50" s="66">
        <f t="shared" si="4"/>
        <v>147.90035691701866</v>
      </c>
      <c r="T50" s="44">
        <f t="shared" si="5"/>
        <v>8.0000000000000071E-3</v>
      </c>
      <c r="U50" s="44">
        <f t="shared" si="6"/>
        <v>2.0095999999999892E-2</v>
      </c>
      <c r="V50" s="44">
        <f t="shared" si="7"/>
        <v>4.0497919999999965E-2</v>
      </c>
      <c r="W50" s="44">
        <f t="shared" si="8"/>
        <v>6.3388874239999948E-2</v>
      </c>
      <c r="X50" s="45">
        <f t="shared" si="9"/>
        <v>8.6783429473279883E-2</v>
      </c>
      <c r="Y50" s="10"/>
      <c r="Z50" s="15"/>
    </row>
    <row r="51" spans="1:26" x14ac:dyDescent="0.25">
      <c r="A51" s="15"/>
      <c r="B51" s="9"/>
      <c r="C51" s="14">
        <v>44</v>
      </c>
      <c r="D51" s="35" t="s">
        <v>238</v>
      </c>
      <c r="E51" s="35" t="s">
        <v>387</v>
      </c>
      <c r="F51" s="35" t="s">
        <v>239</v>
      </c>
      <c r="G51" s="20">
        <v>40311</v>
      </c>
      <c r="H51" s="63">
        <v>-1.26E-2</v>
      </c>
      <c r="I51" s="52">
        <v>2.5000000000000001E-2</v>
      </c>
      <c r="J51" s="52">
        <v>4.4999999999999998E-2</v>
      </c>
      <c r="K51" s="52">
        <v>0.05</v>
      </c>
      <c r="L51" s="52">
        <v>5.5E-2</v>
      </c>
      <c r="M51" s="47">
        <v>0.06</v>
      </c>
      <c r="N51" s="65">
        <v>136.09</v>
      </c>
      <c r="O51" s="54">
        <f t="shared" si="0"/>
        <v>139.49225000000001</v>
      </c>
      <c r="P51" s="54">
        <f t="shared" si="1"/>
        <v>145.76940125000002</v>
      </c>
      <c r="Q51" s="54">
        <f t="shared" si="2"/>
        <v>153.05787131250003</v>
      </c>
      <c r="R51" s="54">
        <f t="shared" si="3"/>
        <v>161.47605423468752</v>
      </c>
      <c r="S51" s="66">
        <f t="shared" si="4"/>
        <v>171.16461748876878</v>
      </c>
      <c r="T51" s="44">
        <f t="shared" si="5"/>
        <v>2.5000000000000133E-2</v>
      </c>
      <c r="U51" s="44">
        <f t="shared" si="6"/>
        <v>7.1125000000000105E-2</v>
      </c>
      <c r="V51" s="44">
        <f t="shared" si="7"/>
        <v>0.12468125000000008</v>
      </c>
      <c r="W51" s="44">
        <f t="shared" si="8"/>
        <v>0.18653871875000005</v>
      </c>
      <c r="X51" s="45">
        <f t="shared" si="9"/>
        <v>0.25773104187500029</v>
      </c>
      <c r="Y51" s="10"/>
      <c r="Z51" s="15"/>
    </row>
    <row r="52" spans="1:26" x14ac:dyDescent="0.25">
      <c r="A52" s="15"/>
      <c r="B52" s="9"/>
      <c r="C52" s="14">
        <v>45</v>
      </c>
      <c r="D52" s="35" t="s">
        <v>210</v>
      </c>
      <c r="E52" s="35" t="s">
        <v>387</v>
      </c>
      <c r="F52" s="35" t="s">
        <v>211</v>
      </c>
      <c r="G52" s="19" t="s">
        <v>153</v>
      </c>
      <c r="H52" s="63"/>
      <c r="I52" s="52"/>
      <c r="J52" s="52"/>
      <c r="K52" s="52"/>
      <c r="L52" s="52"/>
      <c r="M52" s="47"/>
      <c r="N52" s="65"/>
      <c r="O52" s="54"/>
      <c r="P52" s="54"/>
      <c r="Q52" s="54"/>
      <c r="R52" s="54"/>
      <c r="S52" s="66"/>
      <c r="T52" s="44"/>
      <c r="U52" s="44"/>
      <c r="V52" s="44"/>
      <c r="W52" s="44"/>
      <c r="X52" s="45"/>
      <c r="Y52" s="10"/>
      <c r="Z52" s="15"/>
    </row>
    <row r="53" spans="1:26" x14ac:dyDescent="0.25">
      <c r="A53" s="15"/>
      <c r="B53" s="9"/>
      <c r="C53" s="14">
        <v>46</v>
      </c>
      <c r="D53" s="35" t="s">
        <v>13</v>
      </c>
      <c r="E53" s="37" t="s">
        <v>129</v>
      </c>
      <c r="F53" s="35" t="s">
        <v>83</v>
      </c>
      <c r="G53" s="20">
        <v>40297</v>
      </c>
      <c r="H53" s="63">
        <v>-0.01</v>
      </c>
      <c r="I53" s="52">
        <v>-0.01</v>
      </c>
      <c r="J53" s="52">
        <v>0.03</v>
      </c>
      <c r="K53" s="52">
        <v>0.02</v>
      </c>
      <c r="L53" s="52">
        <v>0.02</v>
      </c>
      <c r="M53" s="47">
        <v>0.03</v>
      </c>
      <c r="N53" s="65">
        <v>136.09</v>
      </c>
      <c r="O53" s="54">
        <f t="shared" si="0"/>
        <v>134.72910000000002</v>
      </c>
      <c r="P53" s="54">
        <f t="shared" si="1"/>
        <v>138.77097300000003</v>
      </c>
      <c r="Q53" s="54">
        <f t="shared" si="2"/>
        <v>141.54639246000002</v>
      </c>
      <c r="R53" s="54">
        <f t="shared" si="3"/>
        <v>144.37732030920003</v>
      </c>
      <c r="S53" s="66">
        <f t="shared" si="4"/>
        <v>148.70863991847602</v>
      </c>
      <c r="T53" s="44">
        <f t="shared" si="5"/>
        <v>-9.9999999999998979E-3</v>
      </c>
      <c r="U53" s="44">
        <f t="shared" si="6"/>
        <v>1.9700000000000273E-2</v>
      </c>
      <c r="V53" s="44">
        <f t="shared" si="7"/>
        <v>4.0094000000000074E-2</v>
      </c>
      <c r="W53" s="44">
        <f t="shared" si="8"/>
        <v>6.0895880000000124E-2</v>
      </c>
      <c r="X53" s="45">
        <f t="shared" si="9"/>
        <v>9.2722756400000161E-2</v>
      </c>
      <c r="Y53" s="10"/>
      <c r="Z53" s="15"/>
    </row>
    <row r="54" spans="1:26" x14ac:dyDescent="0.25">
      <c r="A54" s="15"/>
      <c r="B54" s="9"/>
      <c r="C54" s="14">
        <v>47</v>
      </c>
      <c r="D54" s="35" t="s">
        <v>14</v>
      </c>
      <c r="E54" s="35" t="s">
        <v>15</v>
      </c>
      <c r="F54" s="35" t="s">
        <v>97</v>
      </c>
      <c r="G54" s="20">
        <v>40297</v>
      </c>
      <c r="H54" s="63">
        <v>-0.03</v>
      </c>
      <c r="I54" s="52">
        <v>0</v>
      </c>
      <c r="J54" s="52">
        <v>0.03</v>
      </c>
      <c r="K54" s="52">
        <v>0.03</v>
      </c>
      <c r="L54" s="52">
        <v>0.04</v>
      </c>
      <c r="M54" s="47">
        <v>0.05</v>
      </c>
      <c r="N54" s="65">
        <v>136.09</v>
      </c>
      <c r="O54" s="54">
        <f t="shared" si="0"/>
        <v>136.09</v>
      </c>
      <c r="P54" s="54">
        <f t="shared" si="1"/>
        <v>140.17269999999999</v>
      </c>
      <c r="Q54" s="54">
        <f t="shared" si="2"/>
        <v>144.377881</v>
      </c>
      <c r="R54" s="54">
        <f t="shared" si="3"/>
        <v>150.15299623999999</v>
      </c>
      <c r="S54" s="66">
        <f t="shared" si="4"/>
        <v>157.660646052</v>
      </c>
      <c r="T54" s="44">
        <f t="shared" si="5"/>
        <v>0</v>
      </c>
      <c r="U54" s="44">
        <f t="shared" si="6"/>
        <v>2.9999999999999805E-2</v>
      </c>
      <c r="V54" s="44">
        <f t="shared" si="7"/>
        <v>6.0899999999999954E-2</v>
      </c>
      <c r="W54" s="44">
        <f t="shared" si="8"/>
        <v>0.10333599999999987</v>
      </c>
      <c r="X54" s="45">
        <f t="shared" si="9"/>
        <v>0.15850279999999994</v>
      </c>
      <c r="Y54" s="10"/>
      <c r="Z54" s="15"/>
    </row>
    <row r="55" spans="1:26" x14ac:dyDescent="0.25">
      <c r="A55" s="15"/>
      <c r="B55" s="9"/>
      <c r="C55" s="14">
        <v>48</v>
      </c>
      <c r="D55" s="37" t="s">
        <v>274</v>
      </c>
      <c r="E55" s="35" t="s">
        <v>187</v>
      </c>
      <c r="F55" s="35" t="s">
        <v>275</v>
      </c>
      <c r="G55" s="20">
        <v>40304</v>
      </c>
      <c r="H55" s="63">
        <v>5.0000000000000001E-3</v>
      </c>
      <c r="I55" s="52">
        <v>0.02</v>
      </c>
      <c r="J55" s="52">
        <v>2.5999999999999999E-2</v>
      </c>
      <c r="K55" s="52">
        <v>4.3999999999999997E-2</v>
      </c>
      <c r="L55" s="52">
        <v>5.0999999999999997E-2</v>
      </c>
      <c r="M55" s="47">
        <v>5.8000000000000003E-2</v>
      </c>
      <c r="N55" s="65">
        <v>136.09</v>
      </c>
      <c r="O55" s="54">
        <f t="shared" si="0"/>
        <v>138.81180000000001</v>
      </c>
      <c r="P55" s="54">
        <f t="shared" si="1"/>
        <v>142.42090680000001</v>
      </c>
      <c r="Q55" s="54">
        <f t="shared" si="2"/>
        <v>148.68742669920002</v>
      </c>
      <c r="R55" s="54">
        <f t="shared" si="3"/>
        <v>156.27048546085922</v>
      </c>
      <c r="S55" s="66">
        <f t="shared" si="4"/>
        <v>165.33417361758904</v>
      </c>
      <c r="T55" s="44">
        <f t="shared" si="5"/>
        <v>2.0000000000000018E-2</v>
      </c>
      <c r="U55" s="44">
        <f t="shared" si="6"/>
        <v>4.6520000000000117E-2</v>
      </c>
      <c r="V55" s="44">
        <f t="shared" si="7"/>
        <v>9.2566880000000129E-2</v>
      </c>
      <c r="W55" s="44">
        <f t="shared" si="8"/>
        <v>0.14828779088000021</v>
      </c>
      <c r="X55" s="45">
        <f t="shared" si="9"/>
        <v>0.21488848275104</v>
      </c>
      <c r="Y55" s="10"/>
      <c r="Z55" s="15"/>
    </row>
    <row r="56" spans="1:26" x14ac:dyDescent="0.25">
      <c r="A56" s="15"/>
      <c r="B56" s="9"/>
      <c r="C56" s="14">
        <v>49</v>
      </c>
      <c r="D56" s="35" t="s">
        <v>268</v>
      </c>
      <c r="E56" s="37" t="s">
        <v>387</v>
      </c>
      <c r="F56" s="35" t="s">
        <v>269</v>
      </c>
      <c r="G56" s="20">
        <v>40312</v>
      </c>
      <c r="H56" s="63">
        <v>0.01</v>
      </c>
      <c r="I56" s="52">
        <v>1.18E-2</v>
      </c>
      <c r="J56" s="52">
        <v>1.7500000000000002E-2</v>
      </c>
      <c r="K56" s="52">
        <v>2.1999999999999999E-2</v>
      </c>
      <c r="L56" s="52">
        <v>2.5999999999999999E-2</v>
      </c>
      <c r="M56" s="47">
        <v>0.03</v>
      </c>
      <c r="N56" s="65">
        <v>136.09</v>
      </c>
      <c r="O56" s="54">
        <f>N56+(N56*I56)</f>
        <v>137.69586200000001</v>
      </c>
      <c r="P56" s="54">
        <f>O56+(O56*J56)</f>
        <v>140.105539585</v>
      </c>
      <c r="Q56" s="54">
        <f>P56+(P56*K56)</f>
        <v>143.18786145587001</v>
      </c>
      <c r="R56" s="54">
        <f>Q56+(Q56*L56)</f>
        <v>146.91074585372263</v>
      </c>
      <c r="S56" s="66">
        <f>R56+(R56*M56)</f>
        <v>151.3180682293343</v>
      </c>
      <c r="T56" s="44">
        <f t="shared" si="5"/>
        <v>1.1800000000000033E-2</v>
      </c>
      <c r="U56" s="44">
        <f t="shared" si="6"/>
        <v>2.9506500000000102E-2</v>
      </c>
      <c r="V56" s="44">
        <f t="shared" si="7"/>
        <v>5.2155643000000085E-2</v>
      </c>
      <c r="W56" s="44">
        <f t="shared" si="8"/>
        <v>7.9511689718000156E-2</v>
      </c>
      <c r="X56" s="45">
        <f t="shared" si="9"/>
        <v>0.11189704040954007</v>
      </c>
      <c r="Y56" s="10"/>
      <c r="Z56" s="15"/>
    </row>
    <row r="57" spans="1:26" x14ac:dyDescent="0.25">
      <c r="A57" s="15"/>
      <c r="B57" s="9"/>
      <c r="C57" s="14">
        <v>50</v>
      </c>
      <c r="D57" s="35" t="s">
        <v>294</v>
      </c>
      <c r="E57" s="35" t="s">
        <v>386</v>
      </c>
      <c r="F57" s="35" t="s">
        <v>295</v>
      </c>
      <c r="G57" s="19" t="s">
        <v>153</v>
      </c>
      <c r="H57" s="63"/>
      <c r="I57" s="52"/>
      <c r="J57" s="52"/>
      <c r="K57" s="52"/>
      <c r="L57" s="52"/>
      <c r="M57" s="47"/>
      <c r="N57" s="65"/>
      <c r="O57" s="54"/>
      <c r="P57" s="54"/>
      <c r="Q57" s="54"/>
      <c r="R57" s="54"/>
      <c r="S57" s="66"/>
      <c r="T57" s="44"/>
      <c r="U57" s="44"/>
      <c r="V57" s="44"/>
      <c r="W57" s="44"/>
      <c r="X57" s="45"/>
      <c r="Y57" s="10"/>
      <c r="Z57" s="15"/>
    </row>
    <row r="58" spans="1:26" x14ac:dyDescent="0.25">
      <c r="A58" s="15"/>
      <c r="B58" s="9"/>
      <c r="C58" s="14">
        <v>51</v>
      </c>
      <c r="D58" s="35" t="s">
        <v>285</v>
      </c>
      <c r="E58" s="35" t="s">
        <v>10</v>
      </c>
      <c r="F58" s="35" t="s">
        <v>286</v>
      </c>
      <c r="G58" s="20">
        <v>40310</v>
      </c>
      <c r="H58" s="63">
        <v>1.4999999999999999E-2</v>
      </c>
      <c r="I58" s="52">
        <v>2.5000000000000001E-2</v>
      </c>
      <c r="J58" s="52">
        <v>0.05</v>
      </c>
      <c r="K58" s="52">
        <v>0.05</v>
      </c>
      <c r="L58" s="52">
        <v>0.1</v>
      </c>
      <c r="M58" s="47">
        <v>0.1</v>
      </c>
      <c r="N58" s="65">
        <v>136.09</v>
      </c>
      <c r="O58" s="54">
        <f t="shared" si="0"/>
        <v>139.49225000000001</v>
      </c>
      <c r="P58" s="54">
        <f t="shared" si="1"/>
        <v>146.46686250000002</v>
      </c>
      <c r="Q58" s="54">
        <f t="shared" si="2"/>
        <v>153.79020562500003</v>
      </c>
      <c r="R58" s="54">
        <f t="shared" si="3"/>
        <v>169.16922618750004</v>
      </c>
      <c r="S58" s="66">
        <f t="shared" si="4"/>
        <v>186.08614880625004</v>
      </c>
      <c r="T58" s="44">
        <f t="shared" si="5"/>
        <v>2.5000000000000133E-2</v>
      </c>
      <c r="U58" s="44">
        <f t="shared" si="6"/>
        <v>7.6250000000000151E-2</v>
      </c>
      <c r="V58" s="44">
        <f t="shared" si="7"/>
        <v>0.13006250000000019</v>
      </c>
      <c r="W58" s="44">
        <f t="shared" si="8"/>
        <v>0.24306875000000039</v>
      </c>
      <c r="X58" s="45">
        <f t="shared" si="9"/>
        <v>0.36737562500000021</v>
      </c>
      <c r="Y58" s="10"/>
      <c r="Z58" s="15"/>
    </row>
    <row r="59" spans="1:26" x14ac:dyDescent="0.25">
      <c r="A59" s="15"/>
      <c r="B59" s="9"/>
      <c r="C59" s="14">
        <v>52</v>
      </c>
      <c r="D59" s="35" t="s">
        <v>16</v>
      </c>
      <c r="E59" s="35" t="s">
        <v>386</v>
      </c>
      <c r="F59" s="35" t="s">
        <v>246</v>
      </c>
      <c r="G59" s="20">
        <v>40304</v>
      </c>
      <c r="H59" s="63">
        <v>-0.01</v>
      </c>
      <c r="I59" s="52">
        <v>0</v>
      </c>
      <c r="J59" s="52">
        <v>0.02</v>
      </c>
      <c r="K59" s="52">
        <v>0.03</v>
      </c>
      <c r="L59" s="52">
        <v>0.05</v>
      </c>
      <c r="M59" s="47">
        <v>0.05</v>
      </c>
      <c r="N59" s="65">
        <v>136.09</v>
      </c>
      <c r="O59" s="54">
        <f t="shared" si="0"/>
        <v>136.09</v>
      </c>
      <c r="P59" s="54">
        <f t="shared" si="1"/>
        <v>138.81180000000001</v>
      </c>
      <c r="Q59" s="54">
        <f t="shared" si="2"/>
        <v>142.97615400000001</v>
      </c>
      <c r="R59" s="54">
        <f t="shared" si="3"/>
        <v>150.1249617</v>
      </c>
      <c r="S59" s="66">
        <f t="shared" si="4"/>
        <v>157.63120978500001</v>
      </c>
      <c r="T59" s="44">
        <f t="shared" si="5"/>
        <v>0</v>
      </c>
      <c r="U59" s="44">
        <f t="shared" si="6"/>
        <v>2.0000000000000018E-2</v>
      </c>
      <c r="V59" s="44">
        <f t="shared" si="7"/>
        <v>5.0599999999999978E-2</v>
      </c>
      <c r="W59" s="44">
        <f t="shared" si="8"/>
        <v>0.10312999999999994</v>
      </c>
      <c r="X59" s="45">
        <f t="shared" si="9"/>
        <v>0.1582865</v>
      </c>
      <c r="Y59" s="10"/>
      <c r="Z59" s="15"/>
    </row>
    <row r="60" spans="1:26" x14ac:dyDescent="0.25">
      <c r="A60" s="15"/>
      <c r="B60" s="9"/>
      <c r="C60" s="14">
        <v>53</v>
      </c>
      <c r="D60" s="35" t="s">
        <v>257</v>
      </c>
      <c r="E60" s="35" t="s">
        <v>387</v>
      </c>
      <c r="F60" s="35" t="s">
        <v>258</v>
      </c>
      <c r="G60" s="20">
        <v>40311</v>
      </c>
      <c r="H60" s="63">
        <v>0.01</v>
      </c>
      <c r="I60" s="52">
        <v>-0.02</v>
      </c>
      <c r="J60" s="52">
        <v>2E-3</v>
      </c>
      <c r="K60" s="52">
        <v>2.8000000000000001E-2</v>
      </c>
      <c r="L60" s="52">
        <v>4.8000000000000001E-2</v>
      </c>
      <c r="M60" s="47">
        <v>5.1999999999999998E-2</v>
      </c>
      <c r="N60" s="65">
        <v>136.09</v>
      </c>
      <c r="O60" s="54">
        <f t="shared" si="0"/>
        <v>133.3682</v>
      </c>
      <c r="P60" s="54">
        <f t="shared" si="1"/>
        <v>133.63493640000002</v>
      </c>
      <c r="Q60" s="54">
        <f t="shared" si="2"/>
        <v>137.37671461920002</v>
      </c>
      <c r="R60" s="54">
        <f t="shared" si="3"/>
        <v>143.97079692092163</v>
      </c>
      <c r="S60" s="66">
        <f t="shared" si="4"/>
        <v>151.45727836080954</v>
      </c>
      <c r="T60" s="44">
        <f t="shared" si="5"/>
        <v>-2.0000000000000018E-2</v>
      </c>
      <c r="U60" s="44">
        <f t="shared" si="6"/>
        <v>-1.8039999999999945E-2</v>
      </c>
      <c r="V60" s="44">
        <f t="shared" si="7"/>
        <v>9.4548800000000544E-3</v>
      </c>
      <c r="W60" s="44">
        <f t="shared" si="8"/>
        <v>5.7908714240000103E-2</v>
      </c>
      <c r="X60" s="45">
        <f t="shared" si="9"/>
        <v>0.11291996738048016</v>
      </c>
      <c r="Y60" s="10"/>
      <c r="Z60" s="15"/>
    </row>
    <row r="61" spans="1:26" x14ac:dyDescent="0.25">
      <c r="A61" s="15"/>
      <c r="B61" s="9"/>
      <c r="C61" s="14">
        <v>54</v>
      </c>
      <c r="D61" s="35" t="s">
        <v>266</v>
      </c>
      <c r="E61" s="35" t="s">
        <v>17</v>
      </c>
      <c r="F61" s="35" t="s">
        <v>267</v>
      </c>
      <c r="G61" s="20">
        <v>40301</v>
      </c>
      <c r="H61" s="63">
        <v>-7.0000000000000001E-3</v>
      </c>
      <c r="I61" s="52">
        <v>8.9999999999999993E-3</v>
      </c>
      <c r="J61" s="52">
        <v>1.7999999999999999E-2</v>
      </c>
      <c r="K61" s="52">
        <v>0.02</v>
      </c>
      <c r="L61" s="52">
        <v>2.5000000000000001E-2</v>
      </c>
      <c r="M61" s="47">
        <v>2.5000000000000001E-2</v>
      </c>
      <c r="N61" s="65">
        <v>136.09</v>
      </c>
      <c r="O61" s="54">
        <f t="shared" si="0"/>
        <v>137.31480999999999</v>
      </c>
      <c r="P61" s="54">
        <f t="shared" si="1"/>
        <v>139.78647658</v>
      </c>
      <c r="Q61" s="54">
        <f t="shared" si="2"/>
        <v>142.58220611159999</v>
      </c>
      <c r="R61" s="54">
        <f t="shared" si="3"/>
        <v>146.14676126438999</v>
      </c>
      <c r="S61" s="66">
        <f t="shared" si="4"/>
        <v>149.80043029599975</v>
      </c>
      <c r="T61" s="44">
        <f t="shared" si="5"/>
        <v>8.999999999999897E-3</v>
      </c>
      <c r="U61" s="44">
        <f t="shared" si="6"/>
        <v>2.7161999999999908E-2</v>
      </c>
      <c r="V61" s="44">
        <f t="shared" si="7"/>
        <v>4.7705239999999982E-2</v>
      </c>
      <c r="W61" s="44">
        <f t="shared" si="8"/>
        <v>7.3897871000000004E-2</v>
      </c>
      <c r="X61" s="45">
        <f t="shared" si="9"/>
        <v>0.10074531777499995</v>
      </c>
      <c r="Y61" s="10"/>
      <c r="Z61" s="15"/>
    </row>
    <row r="62" spans="1:26" x14ac:dyDescent="0.25">
      <c r="A62" s="15"/>
      <c r="B62" s="9"/>
      <c r="C62" s="14">
        <v>55</v>
      </c>
      <c r="D62" s="37" t="s">
        <v>183</v>
      </c>
      <c r="E62" s="37" t="s">
        <v>132</v>
      </c>
      <c r="F62" s="37" t="s">
        <v>184</v>
      </c>
      <c r="G62" s="19" t="s">
        <v>153</v>
      </c>
      <c r="H62" s="63"/>
      <c r="I62" s="52"/>
      <c r="J62" s="52"/>
      <c r="K62" s="52"/>
      <c r="L62" s="52"/>
      <c r="M62" s="47"/>
      <c r="N62" s="65"/>
      <c r="O62" s="54"/>
      <c r="P62" s="54"/>
      <c r="Q62" s="54"/>
      <c r="R62" s="54"/>
      <c r="S62" s="66"/>
      <c r="T62" s="44"/>
      <c r="U62" s="44"/>
      <c r="V62" s="44"/>
      <c r="W62" s="44"/>
      <c r="X62" s="45"/>
      <c r="Y62" s="10"/>
      <c r="Z62" s="15"/>
    </row>
    <row r="63" spans="1:26" x14ac:dyDescent="0.25">
      <c r="A63" s="15"/>
      <c r="B63" s="9"/>
      <c r="C63" s="14">
        <v>56</v>
      </c>
      <c r="D63" s="35" t="s">
        <v>115</v>
      </c>
      <c r="E63" s="37" t="s">
        <v>130</v>
      </c>
      <c r="F63" s="35" t="s">
        <v>251</v>
      </c>
      <c r="G63" s="20">
        <v>40312</v>
      </c>
      <c r="H63" s="63">
        <v>-1.4999999999999999E-2</v>
      </c>
      <c r="I63" s="52">
        <v>4.4000000000000003E-3</v>
      </c>
      <c r="J63" s="52">
        <v>4.4999999999999998E-2</v>
      </c>
      <c r="K63" s="52">
        <v>5.5E-2</v>
      </c>
      <c r="L63" s="52">
        <v>0.06</v>
      </c>
      <c r="M63" s="47">
        <v>0.06</v>
      </c>
      <c r="N63" s="65">
        <v>136.09</v>
      </c>
      <c r="O63" s="54">
        <f t="shared" si="0"/>
        <v>136.688796</v>
      </c>
      <c r="P63" s="54">
        <f t="shared" si="1"/>
        <v>142.83979181999999</v>
      </c>
      <c r="Q63" s="54">
        <f t="shared" si="2"/>
        <v>150.69598037009999</v>
      </c>
      <c r="R63" s="54">
        <f t="shared" si="3"/>
        <v>159.73773919230598</v>
      </c>
      <c r="S63" s="66">
        <f t="shared" si="4"/>
        <v>169.32200354384435</v>
      </c>
      <c r="T63" s="44">
        <f t="shared" si="5"/>
        <v>4.3999999999999595E-3</v>
      </c>
      <c r="U63" s="44">
        <f t="shared" si="6"/>
        <v>4.9597999999999809E-2</v>
      </c>
      <c r="V63" s="44">
        <f t="shared" si="7"/>
        <v>0.10732588999999981</v>
      </c>
      <c r="W63" s="44">
        <f t="shared" si="8"/>
        <v>0.17376544339999977</v>
      </c>
      <c r="X63" s="45">
        <f t="shared" si="9"/>
        <v>0.24419137000399993</v>
      </c>
      <c r="Y63" s="10"/>
      <c r="Z63" s="15"/>
    </row>
    <row r="64" spans="1:26" x14ac:dyDescent="0.25">
      <c r="A64" s="15"/>
      <c r="B64" s="9"/>
      <c r="C64" s="14">
        <v>57</v>
      </c>
      <c r="D64" s="35" t="s">
        <v>73</v>
      </c>
      <c r="E64" s="35" t="s">
        <v>18</v>
      </c>
      <c r="F64" s="35" t="s">
        <v>74</v>
      </c>
      <c r="G64" s="20">
        <v>40312</v>
      </c>
      <c r="H64" s="63">
        <v>-5.0000000000000001E-3</v>
      </c>
      <c r="I64" s="52">
        <v>1.4999999999999999E-2</v>
      </c>
      <c r="J64" s="52">
        <v>-0.01</v>
      </c>
      <c r="K64" s="52">
        <v>0.03</v>
      </c>
      <c r="L64" s="52">
        <v>0.04</v>
      </c>
      <c r="M64" s="47">
        <v>0.08</v>
      </c>
      <c r="N64" s="65">
        <v>136.09</v>
      </c>
      <c r="O64" s="54">
        <f t="shared" si="0"/>
        <v>138.13135</v>
      </c>
      <c r="P64" s="54">
        <f t="shared" si="1"/>
        <v>136.75003649999999</v>
      </c>
      <c r="Q64" s="54">
        <f t="shared" si="2"/>
        <v>140.852537595</v>
      </c>
      <c r="R64" s="54">
        <f t="shared" si="3"/>
        <v>146.4866390988</v>
      </c>
      <c r="S64" s="66">
        <f t="shared" si="4"/>
        <v>158.205570226704</v>
      </c>
      <c r="T64" s="44">
        <f t="shared" si="5"/>
        <v>1.4999999999999902E-2</v>
      </c>
      <c r="U64" s="44">
        <f t="shared" si="6"/>
        <v>4.850000000000021E-3</v>
      </c>
      <c r="V64" s="44">
        <f t="shared" si="7"/>
        <v>3.4995499999999957E-2</v>
      </c>
      <c r="W64" s="44">
        <f t="shared" si="8"/>
        <v>7.6395320000000044E-2</v>
      </c>
      <c r="X64" s="45">
        <f t="shared" si="9"/>
        <v>0.1625069455999999</v>
      </c>
      <c r="Y64" s="10"/>
      <c r="Z64" s="15"/>
    </row>
    <row r="65" spans="1:26" x14ac:dyDescent="0.25">
      <c r="A65" s="15"/>
      <c r="B65" s="9"/>
      <c r="C65" s="14">
        <v>58</v>
      </c>
      <c r="D65" s="35" t="s">
        <v>75</v>
      </c>
      <c r="E65" s="35" t="s">
        <v>188</v>
      </c>
      <c r="F65" s="35" t="s">
        <v>72</v>
      </c>
      <c r="G65" s="20">
        <v>40297</v>
      </c>
      <c r="H65" s="63">
        <v>-0.01</v>
      </c>
      <c r="I65" s="52">
        <v>0</v>
      </c>
      <c r="J65" s="52">
        <v>0.03</v>
      </c>
      <c r="K65" s="52">
        <v>0.05</v>
      </c>
      <c r="L65" s="52">
        <v>7.0000000000000007E-2</v>
      </c>
      <c r="M65" s="47">
        <v>0.03</v>
      </c>
      <c r="N65" s="65">
        <v>136.09</v>
      </c>
      <c r="O65" s="54">
        <f t="shared" si="0"/>
        <v>136.09</v>
      </c>
      <c r="P65" s="54">
        <f t="shared" si="1"/>
        <v>140.17269999999999</v>
      </c>
      <c r="Q65" s="54">
        <f t="shared" si="2"/>
        <v>147.18133499999999</v>
      </c>
      <c r="R65" s="54">
        <f t="shared" si="3"/>
        <v>157.48402844999998</v>
      </c>
      <c r="S65" s="66">
        <f t="shared" si="4"/>
        <v>162.20854930349998</v>
      </c>
      <c r="T65" s="44">
        <f t="shared" si="5"/>
        <v>0</v>
      </c>
      <c r="U65" s="44">
        <f t="shared" si="6"/>
        <v>2.9999999999999805E-2</v>
      </c>
      <c r="V65" s="44">
        <f t="shared" si="7"/>
        <v>8.1499999999999906E-2</v>
      </c>
      <c r="W65" s="44">
        <f t="shared" si="8"/>
        <v>0.15720499999999982</v>
      </c>
      <c r="X65" s="45">
        <f t="shared" si="9"/>
        <v>0.19192114999999976</v>
      </c>
      <c r="Y65" s="10"/>
      <c r="Z65" s="15"/>
    </row>
    <row r="66" spans="1:26" x14ac:dyDescent="0.25">
      <c r="A66" s="15"/>
      <c r="B66" s="9"/>
      <c r="C66" s="14">
        <v>59</v>
      </c>
      <c r="D66" s="35" t="s">
        <v>77</v>
      </c>
      <c r="E66" s="35" t="s">
        <v>19</v>
      </c>
      <c r="F66" s="35" t="s">
        <v>78</v>
      </c>
      <c r="G66" s="20">
        <v>40312</v>
      </c>
      <c r="H66" s="63">
        <v>2.5000000000000001E-2</v>
      </c>
      <c r="I66" s="52">
        <v>-3.5000000000000003E-2</v>
      </c>
      <c r="J66" s="52">
        <v>0.01</v>
      </c>
      <c r="K66" s="52">
        <v>0.02</v>
      </c>
      <c r="L66" s="52">
        <v>2.5000000000000001E-2</v>
      </c>
      <c r="M66" s="47">
        <v>2.5000000000000001E-2</v>
      </c>
      <c r="N66" s="65">
        <v>136.09</v>
      </c>
      <c r="O66" s="54">
        <f t="shared" si="0"/>
        <v>131.32685000000001</v>
      </c>
      <c r="P66" s="54">
        <f t="shared" si="1"/>
        <v>132.6401185</v>
      </c>
      <c r="Q66" s="54">
        <f t="shared" si="2"/>
        <v>135.29292086999999</v>
      </c>
      <c r="R66" s="54">
        <f t="shared" si="3"/>
        <v>138.67524389175</v>
      </c>
      <c r="S66" s="66">
        <f t="shared" si="4"/>
        <v>142.14212498904374</v>
      </c>
      <c r="T66" s="44">
        <f t="shared" si="5"/>
        <v>-3.499999999999992E-2</v>
      </c>
      <c r="U66" s="44">
        <f t="shared" si="6"/>
        <v>-2.5349999999999984E-2</v>
      </c>
      <c r="V66" s="44">
        <f t="shared" si="7"/>
        <v>-5.8570000000001121E-3</v>
      </c>
      <c r="W66" s="44">
        <f t="shared" si="8"/>
        <v>1.8996575000000071E-2</v>
      </c>
      <c r="X66" s="45">
        <f t="shared" si="9"/>
        <v>4.4471489374999784E-2</v>
      </c>
      <c r="Y66" s="10"/>
      <c r="Z66" s="15"/>
    </row>
    <row r="67" spans="1:26" x14ac:dyDescent="0.25">
      <c r="A67" s="15"/>
      <c r="B67" s="9"/>
      <c r="C67" s="14">
        <v>60</v>
      </c>
      <c r="D67" s="35" t="s">
        <v>91</v>
      </c>
      <c r="E67" s="35" t="s">
        <v>20</v>
      </c>
      <c r="F67" s="35" t="s">
        <v>92</v>
      </c>
      <c r="G67" s="19" t="s">
        <v>153</v>
      </c>
      <c r="H67" s="63"/>
      <c r="I67" s="52"/>
      <c r="J67" s="52"/>
      <c r="K67" s="52"/>
      <c r="L67" s="52"/>
      <c r="M67" s="47"/>
      <c r="N67" s="65"/>
      <c r="O67" s="54"/>
      <c r="P67" s="54"/>
      <c r="Q67" s="54"/>
      <c r="R67" s="54"/>
      <c r="S67" s="66"/>
      <c r="T67" s="44"/>
      <c r="U67" s="44"/>
      <c r="V67" s="44"/>
      <c r="W67" s="44"/>
      <c r="X67" s="45"/>
      <c r="Y67" s="10"/>
      <c r="Z67" s="15"/>
    </row>
    <row r="68" spans="1:26" x14ac:dyDescent="0.25">
      <c r="A68" s="15"/>
      <c r="B68" s="9"/>
      <c r="C68" s="14">
        <v>61</v>
      </c>
      <c r="D68" s="35" t="s">
        <v>272</v>
      </c>
      <c r="E68" s="35" t="s">
        <v>387</v>
      </c>
      <c r="F68" s="35" t="s">
        <v>273</v>
      </c>
      <c r="G68" s="20">
        <v>40310</v>
      </c>
      <c r="H68" s="63">
        <v>-1.0999999999999999E-2</v>
      </c>
      <c r="I68" s="52">
        <v>2E-3</v>
      </c>
      <c r="J68" s="52">
        <v>2.3E-2</v>
      </c>
      <c r="K68" s="52">
        <v>3.6999999999999998E-2</v>
      </c>
      <c r="L68" s="52">
        <v>3.3000000000000002E-2</v>
      </c>
      <c r="M68" s="47">
        <v>2.4E-2</v>
      </c>
      <c r="N68" s="65">
        <v>136.09</v>
      </c>
      <c r="O68" s="54">
        <f t="shared" si="0"/>
        <v>136.36218</v>
      </c>
      <c r="P68" s="54">
        <f t="shared" si="1"/>
        <v>139.49851014000001</v>
      </c>
      <c r="Q68" s="54">
        <f t="shared" si="2"/>
        <v>144.65995501518</v>
      </c>
      <c r="R68" s="54">
        <f t="shared" si="3"/>
        <v>149.43373353068094</v>
      </c>
      <c r="S68" s="66">
        <f t="shared" si="4"/>
        <v>153.02014313541727</v>
      </c>
      <c r="T68" s="44">
        <f t="shared" si="5"/>
        <v>2.0000000000000018E-3</v>
      </c>
      <c r="U68" s="44">
        <f t="shared" si="6"/>
        <v>2.5046000000000124E-2</v>
      </c>
      <c r="V68" s="44">
        <f t="shared" si="7"/>
        <v>6.2972701999999936E-2</v>
      </c>
      <c r="W68" s="44">
        <f t="shared" si="8"/>
        <v>9.8050801165999957E-2</v>
      </c>
      <c r="X68" s="45">
        <f t="shared" si="9"/>
        <v>0.12440402039398379</v>
      </c>
      <c r="Y68" s="10"/>
      <c r="Z68" s="15"/>
    </row>
    <row r="69" spans="1:26" x14ac:dyDescent="0.25">
      <c r="A69" s="15"/>
      <c r="B69" s="9"/>
      <c r="C69" s="14">
        <v>62</v>
      </c>
      <c r="D69" s="35" t="s">
        <v>55</v>
      </c>
      <c r="E69" s="37" t="s">
        <v>131</v>
      </c>
      <c r="F69" s="35" t="s">
        <v>200</v>
      </c>
      <c r="G69" s="20">
        <v>40310</v>
      </c>
      <c r="H69" s="63">
        <v>0</v>
      </c>
      <c r="I69" s="52">
        <v>-0.03</v>
      </c>
      <c r="J69" s="52">
        <v>0.02</v>
      </c>
      <c r="K69" s="52">
        <v>0.02</v>
      </c>
      <c r="L69" s="52">
        <v>0.02</v>
      </c>
      <c r="M69" s="47">
        <v>0.02</v>
      </c>
      <c r="N69" s="65">
        <v>136.09</v>
      </c>
      <c r="O69" s="54">
        <f t="shared" si="0"/>
        <v>132.00730000000001</v>
      </c>
      <c r="P69" s="54">
        <f t="shared" si="1"/>
        <v>134.647446</v>
      </c>
      <c r="Q69" s="54">
        <f t="shared" si="2"/>
        <v>137.34039491999999</v>
      </c>
      <c r="R69" s="54">
        <f t="shared" si="3"/>
        <v>140.08720281839999</v>
      </c>
      <c r="S69" s="66">
        <f t="shared" si="4"/>
        <v>142.88894687476798</v>
      </c>
      <c r="T69" s="44">
        <f t="shared" si="5"/>
        <v>-2.9999999999999916E-2</v>
      </c>
      <c r="U69" s="44">
        <f t="shared" si="6"/>
        <v>-1.0600000000000054E-2</v>
      </c>
      <c r="V69" s="44">
        <f t="shared" si="7"/>
        <v>9.187999999999974E-3</v>
      </c>
      <c r="W69" s="44">
        <f t="shared" si="8"/>
        <v>2.9371759999999858E-2</v>
      </c>
      <c r="X69" s="45">
        <f t="shared" si="9"/>
        <v>4.9959195199999806E-2</v>
      </c>
      <c r="Y69" s="10"/>
      <c r="Z69" s="15"/>
    </row>
    <row r="70" spans="1:26" x14ac:dyDescent="0.25">
      <c r="A70" s="15"/>
      <c r="B70" s="9"/>
      <c r="C70" s="14">
        <v>63</v>
      </c>
      <c r="D70" s="35" t="s">
        <v>102</v>
      </c>
      <c r="E70" s="35" t="s">
        <v>116</v>
      </c>
      <c r="F70" s="35" t="s">
        <v>186</v>
      </c>
      <c r="G70" s="19" t="s">
        <v>153</v>
      </c>
      <c r="H70" s="63"/>
      <c r="I70" s="52"/>
      <c r="J70" s="52"/>
      <c r="K70" s="52"/>
      <c r="L70" s="52"/>
      <c r="M70" s="47"/>
      <c r="N70" s="65"/>
      <c r="O70" s="54"/>
      <c r="P70" s="54"/>
      <c r="Q70" s="54"/>
      <c r="R70" s="54"/>
      <c r="S70" s="66"/>
      <c r="T70" s="44"/>
      <c r="U70" s="44"/>
      <c r="V70" s="44"/>
      <c r="W70" s="44"/>
      <c r="X70" s="45"/>
      <c r="Y70" s="10"/>
      <c r="Z70" s="15"/>
    </row>
    <row r="71" spans="1:26" x14ac:dyDescent="0.25">
      <c r="A71" s="15"/>
      <c r="B71" s="9"/>
      <c r="C71" s="14">
        <v>64</v>
      </c>
      <c r="D71" s="35" t="s">
        <v>35</v>
      </c>
      <c r="E71" s="35" t="s">
        <v>119</v>
      </c>
      <c r="F71" s="35" t="s">
        <v>36</v>
      </c>
      <c r="G71" s="20">
        <v>40297</v>
      </c>
      <c r="H71" s="63">
        <v>-1.4E-2</v>
      </c>
      <c r="I71" s="52">
        <v>-8.5999999999999993E-2</v>
      </c>
      <c r="J71" s="52">
        <v>0.05</v>
      </c>
      <c r="K71" s="52">
        <v>0.03</v>
      </c>
      <c r="L71" s="52">
        <v>0.05</v>
      </c>
      <c r="M71" s="47">
        <v>0.03</v>
      </c>
      <c r="N71" s="65">
        <v>136.09</v>
      </c>
      <c r="O71" s="54">
        <f t="shared" si="0"/>
        <v>124.38626000000001</v>
      </c>
      <c r="P71" s="54">
        <f t="shared" si="1"/>
        <v>130.60557300000002</v>
      </c>
      <c r="Q71" s="54">
        <f t="shared" si="2"/>
        <v>134.52374019000001</v>
      </c>
      <c r="R71" s="54">
        <f t="shared" si="3"/>
        <v>141.24992719950001</v>
      </c>
      <c r="S71" s="66">
        <f t="shared" si="4"/>
        <v>145.487425015485</v>
      </c>
      <c r="T71" s="44">
        <f t="shared" si="5"/>
        <v>-8.5999999999999965E-2</v>
      </c>
      <c r="U71" s="44">
        <f t="shared" si="6"/>
        <v>-4.0299999999999891E-2</v>
      </c>
      <c r="V71" s="44">
        <f t="shared" si="7"/>
        <v>-1.150899999999988E-2</v>
      </c>
      <c r="W71" s="44">
        <f t="shared" si="8"/>
        <v>3.7915550000000131E-2</v>
      </c>
      <c r="X71" s="45">
        <f t="shared" si="9"/>
        <v>6.9053016500000064E-2</v>
      </c>
      <c r="Y71" s="10"/>
      <c r="Z71" s="15"/>
    </row>
    <row r="72" spans="1:26" x14ac:dyDescent="0.25">
      <c r="A72" s="15"/>
      <c r="B72" s="9"/>
      <c r="C72" s="14">
        <v>65</v>
      </c>
      <c r="D72" s="35" t="s">
        <v>289</v>
      </c>
      <c r="E72" s="35" t="s">
        <v>21</v>
      </c>
      <c r="F72" s="35" t="s">
        <v>290</v>
      </c>
      <c r="G72" s="20">
        <v>40308</v>
      </c>
      <c r="H72" s="63">
        <v>1.2999999999999999E-2</v>
      </c>
      <c r="I72" s="52">
        <v>2.9000000000000001E-2</v>
      </c>
      <c r="J72" s="52">
        <v>3.7999999999999999E-2</v>
      </c>
      <c r="K72" s="52">
        <v>4.2999999999999997E-2</v>
      </c>
      <c r="L72" s="52">
        <v>4.5999999999999999E-2</v>
      </c>
      <c r="M72" s="47">
        <v>5.8000000000000003E-2</v>
      </c>
      <c r="N72" s="65">
        <v>136.09</v>
      </c>
      <c r="O72" s="54">
        <f t="shared" si="0"/>
        <v>140.03661</v>
      </c>
      <c r="P72" s="54">
        <f t="shared" si="1"/>
        <v>145.35800118</v>
      </c>
      <c r="Q72" s="54">
        <f t="shared" si="2"/>
        <v>151.60839523074</v>
      </c>
      <c r="R72" s="54">
        <f t="shared" si="3"/>
        <v>158.58238141135405</v>
      </c>
      <c r="S72" s="66">
        <f t="shared" si="4"/>
        <v>167.78015953321258</v>
      </c>
      <c r="T72" s="44">
        <f t="shared" si="5"/>
        <v>2.8999999999999915E-2</v>
      </c>
      <c r="U72" s="44">
        <f t="shared" si="6"/>
        <v>6.8101999999999885E-2</v>
      </c>
      <c r="V72" s="44">
        <f t="shared" si="7"/>
        <v>0.11403038600000004</v>
      </c>
      <c r="W72" s="44">
        <f t="shared" si="8"/>
        <v>0.16527578375599994</v>
      </c>
      <c r="X72" s="45">
        <f t="shared" si="9"/>
        <v>0.2328617792138481</v>
      </c>
      <c r="Y72" s="10"/>
      <c r="Z72" s="15"/>
    </row>
    <row r="73" spans="1:26" x14ac:dyDescent="0.25">
      <c r="A73" s="15"/>
      <c r="B73" s="9"/>
      <c r="C73" s="14">
        <v>66</v>
      </c>
      <c r="D73" s="35" t="s">
        <v>195</v>
      </c>
      <c r="E73" s="35" t="s">
        <v>386</v>
      </c>
      <c r="F73" s="35" t="s">
        <v>196</v>
      </c>
      <c r="G73" s="20">
        <v>40312</v>
      </c>
      <c r="H73" s="68">
        <v>2.5500000000000002E-3</v>
      </c>
      <c r="I73" s="52">
        <v>1.2E-2</v>
      </c>
      <c r="J73" s="52">
        <v>1.47E-2</v>
      </c>
      <c r="K73" s="52">
        <v>2.6499999999999999E-2</v>
      </c>
      <c r="L73" s="52">
        <v>2.8299999999999999E-2</v>
      </c>
      <c r="M73" s="47">
        <v>3.6999999999999998E-2</v>
      </c>
      <c r="N73" s="65">
        <v>136.09</v>
      </c>
      <c r="O73" s="54">
        <f>N73+(N73*I73)</f>
        <v>137.72308000000001</v>
      </c>
      <c r="P73" s="54">
        <f>O73+(O73*J73)</f>
        <v>139.74760927600002</v>
      </c>
      <c r="Q73" s="54">
        <f>P73+(P73*K73)</f>
        <v>143.45092092181403</v>
      </c>
      <c r="R73" s="54">
        <f>Q73+(Q73*L73)</f>
        <v>147.51058198390137</v>
      </c>
      <c r="S73" s="66">
        <f>R73+(R73*M73)</f>
        <v>152.96847351730574</v>
      </c>
      <c r="T73" s="44">
        <f>O73/$N73-1</f>
        <v>1.2000000000000011E-2</v>
      </c>
      <c r="U73" s="44">
        <f>P73/$N73-1</f>
        <v>2.6876400000000134E-2</v>
      </c>
      <c r="V73" s="44">
        <f>Q73/$N73-1</f>
        <v>5.4088624600000301E-2</v>
      </c>
      <c r="W73" s="44">
        <f>R73/$N73-1</f>
        <v>8.3919332676180236E-2</v>
      </c>
      <c r="X73" s="45">
        <f>S73/$N73-1</f>
        <v>0.12402434798519901</v>
      </c>
      <c r="Y73" s="10"/>
      <c r="Z73" s="15"/>
    </row>
    <row r="74" spans="1:26" x14ac:dyDescent="0.25">
      <c r="A74" s="15"/>
      <c r="B74" s="9"/>
      <c r="C74" s="14">
        <v>67</v>
      </c>
      <c r="D74" s="37" t="s">
        <v>124</v>
      </c>
      <c r="E74" s="35" t="s">
        <v>386</v>
      </c>
      <c r="F74" s="35" t="s">
        <v>293</v>
      </c>
      <c r="G74" s="19" t="s">
        <v>153</v>
      </c>
      <c r="H74" s="63"/>
      <c r="I74" s="52"/>
      <c r="J74" s="52"/>
      <c r="K74" s="52"/>
      <c r="L74" s="52"/>
      <c r="M74" s="47"/>
      <c r="N74" s="65"/>
      <c r="O74" s="54"/>
      <c r="P74" s="54"/>
      <c r="Q74" s="54"/>
      <c r="R74" s="54"/>
      <c r="S74" s="66"/>
      <c r="T74" s="44"/>
      <c r="U74" s="44"/>
      <c r="V74" s="44"/>
      <c r="W74" s="44"/>
      <c r="X74" s="45"/>
      <c r="Y74" s="10"/>
      <c r="Z74" s="15"/>
    </row>
    <row r="75" spans="1:26" x14ac:dyDescent="0.25">
      <c r="A75" s="15"/>
      <c r="B75" s="9"/>
      <c r="C75" s="14">
        <v>68</v>
      </c>
      <c r="D75" s="35" t="s">
        <v>64</v>
      </c>
      <c r="E75" s="35" t="s">
        <v>387</v>
      </c>
      <c r="F75" s="35" t="s">
        <v>57</v>
      </c>
      <c r="G75" s="20">
        <v>40312</v>
      </c>
      <c r="H75" s="63">
        <v>-8.0000000000000002E-3</v>
      </c>
      <c r="I75" s="52">
        <v>-2.8000000000000001E-2</v>
      </c>
      <c r="J75" s="52">
        <v>0</v>
      </c>
      <c r="K75" s="52">
        <v>0.02</v>
      </c>
      <c r="L75" s="52">
        <v>0.04</v>
      </c>
      <c r="M75" s="47">
        <v>0.04</v>
      </c>
      <c r="N75" s="65">
        <v>136.09</v>
      </c>
      <c r="O75" s="54">
        <f>N75+(N75*I75)</f>
        <v>132.27948000000001</v>
      </c>
      <c r="P75" s="54">
        <f>O75+(O75*J75)</f>
        <v>132.27948000000001</v>
      </c>
      <c r="Q75" s="54">
        <f>P75+(P75*K75)</f>
        <v>134.9250696</v>
      </c>
      <c r="R75" s="54">
        <f>Q75+(Q75*L75)</f>
        <v>140.32207238399999</v>
      </c>
      <c r="S75" s="66">
        <f>R75+(R75*M75)</f>
        <v>145.93495527936</v>
      </c>
      <c r="T75" s="44">
        <f>O75/$N75-1</f>
        <v>-2.8000000000000025E-2</v>
      </c>
      <c r="U75" s="44">
        <f>P75/$N75-1</f>
        <v>-2.8000000000000025E-2</v>
      </c>
      <c r="V75" s="44">
        <f>Q75/$N75-1</f>
        <v>-8.560000000000012E-3</v>
      </c>
      <c r="W75" s="44">
        <f>R75/$N75-1</f>
        <v>3.1097599999999836E-2</v>
      </c>
      <c r="X75" s="45">
        <f>S75/$N75-1</f>
        <v>7.2341503999999945E-2</v>
      </c>
      <c r="Y75" s="10"/>
      <c r="Z75" s="15"/>
    </row>
    <row r="76" spans="1:26" x14ac:dyDescent="0.25">
      <c r="A76" s="15"/>
      <c r="B76" s="9"/>
      <c r="C76" s="14">
        <v>69</v>
      </c>
      <c r="D76" s="35" t="s">
        <v>283</v>
      </c>
      <c r="E76" s="35" t="s">
        <v>22</v>
      </c>
      <c r="F76" s="35" t="s">
        <v>284</v>
      </c>
      <c r="G76" s="20">
        <v>40299</v>
      </c>
      <c r="H76" s="63">
        <v>-2.3E-2</v>
      </c>
      <c r="I76" s="52">
        <v>-0.01</v>
      </c>
      <c r="J76" s="52">
        <v>0.03</v>
      </c>
      <c r="K76" s="52">
        <v>0.04</v>
      </c>
      <c r="L76" s="52">
        <v>0.05</v>
      </c>
      <c r="M76" s="47">
        <v>0.05</v>
      </c>
      <c r="N76" s="65">
        <v>136.09</v>
      </c>
      <c r="O76" s="54">
        <f t="shared" ref="O76:O115" si="10">N76+(N76*I76)</f>
        <v>134.72910000000002</v>
      </c>
      <c r="P76" s="54">
        <f t="shared" ref="P76:P115" si="11">O76+(O76*J76)</f>
        <v>138.77097300000003</v>
      </c>
      <c r="Q76" s="54">
        <f t="shared" ref="Q76:Q115" si="12">P76+(P76*K76)</f>
        <v>144.32181192000002</v>
      </c>
      <c r="R76" s="54">
        <f t="shared" ref="R76:R115" si="13">Q76+(Q76*L76)</f>
        <v>151.53790251600003</v>
      </c>
      <c r="S76" s="66">
        <f t="shared" ref="S76:S115" si="14">R76+(R76*M76)</f>
        <v>159.11479764180004</v>
      </c>
      <c r="T76" s="44">
        <f t="shared" ref="T76:T115" si="15">O76/$N76-1</f>
        <v>-9.9999999999998979E-3</v>
      </c>
      <c r="U76" s="44">
        <f t="shared" ref="U76:U115" si="16">P76/$N76-1</f>
        <v>1.9700000000000273E-2</v>
      </c>
      <c r="V76" s="44">
        <f t="shared" ref="V76:V115" si="17">Q76/$N76-1</f>
        <v>6.0488000000000097E-2</v>
      </c>
      <c r="W76" s="44">
        <f t="shared" ref="W76:W115" si="18">R76/$N76-1</f>
        <v>0.11351240000000029</v>
      </c>
      <c r="X76" s="45">
        <f t="shared" ref="X76:X115" si="19">S76/$N76-1</f>
        <v>0.16918802000000022</v>
      </c>
      <c r="Y76" s="10"/>
      <c r="Z76" s="15"/>
    </row>
    <row r="77" spans="1:26" x14ac:dyDescent="0.25">
      <c r="A77" s="15"/>
      <c r="B77" s="9"/>
      <c r="C77" s="14">
        <v>70</v>
      </c>
      <c r="D77" s="37" t="s">
        <v>156</v>
      </c>
      <c r="E77" s="35"/>
      <c r="F77" s="37" t="s">
        <v>157</v>
      </c>
      <c r="G77" s="20">
        <v>40312</v>
      </c>
      <c r="H77" s="63">
        <v>0.01</v>
      </c>
      <c r="I77" s="52">
        <v>-1.4E-2</v>
      </c>
      <c r="J77" s="52">
        <v>1.7000000000000001E-2</v>
      </c>
      <c r="K77" s="52">
        <v>3.5000000000000003E-2</v>
      </c>
      <c r="L77" s="52">
        <v>4.3999999999999997E-2</v>
      </c>
      <c r="M77" s="47">
        <v>2E-3</v>
      </c>
      <c r="N77" s="65">
        <v>136.09</v>
      </c>
      <c r="O77" s="54">
        <f>N77+(N77*I77)</f>
        <v>134.18474000000001</v>
      </c>
      <c r="P77" s="54">
        <f>O77+(O77*J77)</f>
        <v>136.46588058</v>
      </c>
      <c r="Q77" s="54">
        <f>P77+(P77*K77)</f>
        <v>141.2421864003</v>
      </c>
      <c r="R77" s="54">
        <f>Q77+(Q77*L77)</f>
        <v>147.45684260191319</v>
      </c>
      <c r="S77" s="66">
        <f>R77+(R77*M77)</f>
        <v>147.75175628711702</v>
      </c>
      <c r="T77" s="44">
        <f>O77/$N77-1</f>
        <v>-1.4000000000000012E-2</v>
      </c>
      <c r="U77" s="44">
        <f>P77/$N77-1</f>
        <v>2.7619999999999312E-3</v>
      </c>
      <c r="V77" s="44">
        <f>Q77/$N77-1</f>
        <v>3.7858669999999872E-2</v>
      </c>
      <c r="W77" s="44">
        <f>R77/$N77-1</f>
        <v>8.3524451479999984E-2</v>
      </c>
      <c r="X77" s="45">
        <f>S77/$N77-1</f>
        <v>8.5691500382959918E-2</v>
      </c>
      <c r="Y77" s="10"/>
      <c r="Z77" s="15"/>
    </row>
    <row r="78" spans="1:26" x14ac:dyDescent="0.25">
      <c r="A78" s="15"/>
      <c r="B78" s="9"/>
      <c r="C78" s="14">
        <v>71</v>
      </c>
      <c r="D78" s="35" t="s">
        <v>23</v>
      </c>
      <c r="E78" s="35" t="s">
        <v>24</v>
      </c>
      <c r="F78" s="35" t="s">
        <v>263</v>
      </c>
      <c r="G78" s="20">
        <v>40297</v>
      </c>
      <c r="H78" s="63">
        <v>0</v>
      </c>
      <c r="I78" s="52">
        <v>0</v>
      </c>
      <c r="J78" s="52">
        <v>0</v>
      </c>
      <c r="K78" s="52">
        <v>0.03</v>
      </c>
      <c r="L78" s="52">
        <v>0.03</v>
      </c>
      <c r="M78" s="47">
        <v>0.05</v>
      </c>
      <c r="N78" s="65">
        <v>136.09</v>
      </c>
      <c r="O78" s="54">
        <f t="shared" si="10"/>
        <v>136.09</v>
      </c>
      <c r="P78" s="54">
        <f t="shared" si="11"/>
        <v>136.09</v>
      </c>
      <c r="Q78" s="54">
        <f t="shared" si="12"/>
        <v>140.17269999999999</v>
      </c>
      <c r="R78" s="54">
        <f t="shared" si="13"/>
        <v>144.377881</v>
      </c>
      <c r="S78" s="66">
        <f t="shared" si="14"/>
        <v>151.59677504999999</v>
      </c>
      <c r="T78" s="44">
        <f t="shared" si="15"/>
        <v>0</v>
      </c>
      <c r="U78" s="44">
        <f t="shared" si="16"/>
        <v>0</v>
      </c>
      <c r="V78" s="44">
        <f t="shared" si="17"/>
        <v>2.9999999999999805E-2</v>
      </c>
      <c r="W78" s="44">
        <f t="shared" si="18"/>
        <v>6.0899999999999954E-2</v>
      </c>
      <c r="X78" s="45">
        <f t="shared" si="19"/>
        <v>0.11394499999999996</v>
      </c>
      <c r="Y78" s="10"/>
      <c r="Z78" s="15"/>
    </row>
    <row r="79" spans="1:26" x14ac:dyDescent="0.25">
      <c r="A79" s="15"/>
      <c r="B79" s="9"/>
      <c r="C79" s="14">
        <v>72</v>
      </c>
      <c r="D79" s="35" t="s">
        <v>203</v>
      </c>
      <c r="E79" s="35" t="s">
        <v>25</v>
      </c>
      <c r="F79" s="35" t="s">
        <v>204</v>
      </c>
      <c r="G79" s="20">
        <v>40312</v>
      </c>
      <c r="H79" s="63">
        <v>-0.04</v>
      </c>
      <c r="I79" s="52">
        <v>-0.05</v>
      </c>
      <c r="J79" s="52">
        <v>0</v>
      </c>
      <c r="K79" s="52">
        <v>0.04</v>
      </c>
      <c r="L79" s="52">
        <v>0.04</v>
      </c>
      <c r="M79" s="47">
        <v>0.04</v>
      </c>
      <c r="N79" s="65">
        <v>137.09</v>
      </c>
      <c r="O79" s="54">
        <f>N79+(N79*I79)</f>
        <v>130.2355</v>
      </c>
      <c r="P79" s="54">
        <f>O79+(O79*J79)</f>
        <v>130.2355</v>
      </c>
      <c r="Q79" s="54">
        <f>P79+(P79*K79)</f>
        <v>135.44492</v>
      </c>
      <c r="R79" s="54">
        <f>Q79+(Q79*L79)</f>
        <v>140.86271679999999</v>
      </c>
      <c r="S79" s="66">
        <f>R79+(R79*M79)</f>
        <v>146.497225472</v>
      </c>
      <c r="T79" s="44"/>
      <c r="U79" s="44"/>
      <c r="V79" s="44"/>
      <c r="W79" s="44"/>
      <c r="X79" s="45"/>
      <c r="Y79" s="10"/>
      <c r="Z79" s="15"/>
    </row>
    <row r="80" spans="1:26" x14ac:dyDescent="0.25">
      <c r="A80" s="15"/>
      <c r="B80" s="9"/>
      <c r="C80" s="14">
        <v>73</v>
      </c>
      <c r="D80" s="35" t="s">
        <v>365</v>
      </c>
      <c r="E80" s="35" t="s">
        <v>386</v>
      </c>
      <c r="F80" s="35" t="s">
        <v>29</v>
      </c>
      <c r="G80" s="20">
        <v>40312</v>
      </c>
      <c r="H80" s="63">
        <v>-1.2999999999999999E-2</v>
      </c>
      <c r="I80" s="52">
        <v>-0.04</v>
      </c>
      <c r="J80" s="52">
        <v>0.02</v>
      </c>
      <c r="K80" s="52">
        <v>0.03</v>
      </c>
      <c r="L80" s="52">
        <v>0.05</v>
      </c>
      <c r="M80" s="47">
        <v>0.05</v>
      </c>
      <c r="N80" s="65">
        <v>136.09</v>
      </c>
      <c r="O80" s="54">
        <f t="shared" si="10"/>
        <v>130.6464</v>
      </c>
      <c r="P80" s="54">
        <f t="shared" si="11"/>
        <v>133.25932800000001</v>
      </c>
      <c r="Q80" s="54">
        <f t="shared" si="12"/>
        <v>137.25710784</v>
      </c>
      <c r="R80" s="54">
        <f t="shared" si="13"/>
        <v>144.119963232</v>
      </c>
      <c r="S80" s="66">
        <f t="shared" si="14"/>
        <v>151.32596139360001</v>
      </c>
      <c r="T80" s="44">
        <f t="shared" si="15"/>
        <v>-4.0000000000000036E-2</v>
      </c>
      <c r="U80" s="44">
        <f t="shared" si="16"/>
        <v>-2.079999999999993E-2</v>
      </c>
      <c r="V80" s="44">
        <f t="shared" si="17"/>
        <v>8.575999999999917E-3</v>
      </c>
      <c r="W80" s="44">
        <f t="shared" si="18"/>
        <v>5.9004800000000079E-2</v>
      </c>
      <c r="X80" s="45">
        <f t="shared" si="19"/>
        <v>0.11195504000000001</v>
      </c>
      <c r="Y80" s="10"/>
      <c r="Z80" s="15"/>
    </row>
    <row r="81" spans="1:26" x14ac:dyDescent="0.25">
      <c r="A81" s="15"/>
      <c r="B81" s="9"/>
      <c r="C81" s="14">
        <v>74</v>
      </c>
      <c r="D81" s="35" t="s">
        <v>89</v>
      </c>
      <c r="E81" s="35" t="s">
        <v>217</v>
      </c>
      <c r="F81" s="35" t="s">
        <v>90</v>
      </c>
      <c r="G81" s="20">
        <v>40312</v>
      </c>
      <c r="H81" s="63">
        <v>0</v>
      </c>
      <c r="I81" s="52">
        <v>-0.03</v>
      </c>
      <c r="J81" s="52">
        <v>0</v>
      </c>
      <c r="K81" s="52">
        <v>0.03</v>
      </c>
      <c r="L81" s="52">
        <v>0.04</v>
      </c>
      <c r="M81" s="47">
        <v>0.04</v>
      </c>
      <c r="N81" s="65">
        <v>136.09</v>
      </c>
      <c r="O81" s="54">
        <f t="shared" si="10"/>
        <v>132.00730000000001</v>
      </c>
      <c r="P81" s="54">
        <f t="shared" si="11"/>
        <v>132.00730000000001</v>
      </c>
      <c r="Q81" s="54">
        <f t="shared" si="12"/>
        <v>135.96751900000001</v>
      </c>
      <c r="R81" s="54">
        <f t="shared" si="13"/>
        <v>141.40621976</v>
      </c>
      <c r="S81" s="66">
        <f t="shared" si="14"/>
        <v>147.06246855040001</v>
      </c>
      <c r="T81" s="44">
        <f t="shared" si="15"/>
        <v>-2.9999999999999916E-2</v>
      </c>
      <c r="U81" s="44">
        <f t="shared" si="16"/>
        <v>-2.9999999999999916E-2</v>
      </c>
      <c r="V81" s="44">
        <f t="shared" si="17"/>
        <v>-8.9999999999990088E-4</v>
      </c>
      <c r="W81" s="44">
        <f t="shared" si="18"/>
        <v>3.9063999999999988E-2</v>
      </c>
      <c r="X81" s="45">
        <f t="shared" si="19"/>
        <v>8.0626560000000014E-2</v>
      </c>
      <c r="Y81" s="10"/>
      <c r="Z81" s="15"/>
    </row>
    <row r="82" spans="1:26" x14ac:dyDescent="0.25">
      <c r="A82" s="15"/>
      <c r="B82" s="9"/>
      <c r="C82" s="14">
        <v>75</v>
      </c>
      <c r="D82" s="35" t="s">
        <v>76</v>
      </c>
      <c r="E82" s="35" t="s">
        <v>218</v>
      </c>
      <c r="F82" s="35" t="s">
        <v>185</v>
      </c>
      <c r="G82" s="20">
        <v>40310</v>
      </c>
      <c r="H82" s="63">
        <v>-1.4999999999999999E-2</v>
      </c>
      <c r="I82" s="52">
        <v>-0.04</v>
      </c>
      <c r="J82" s="52">
        <v>0</v>
      </c>
      <c r="K82" s="52">
        <v>0.02</v>
      </c>
      <c r="L82" s="52">
        <v>0.04</v>
      </c>
      <c r="M82" s="47">
        <v>0.05</v>
      </c>
      <c r="N82" s="65">
        <v>136.09</v>
      </c>
      <c r="O82" s="54">
        <f t="shared" si="10"/>
        <v>130.6464</v>
      </c>
      <c r="P82" s="54">
        <f t="shared" si="11"/>
        <v>130.6464</v>
      </c>
      <c r="Q82" s="54">
        <f t="shared" si="12"/>
        <v>133.25932800000001</v>
      </c>
      <c r="R82" s="54">
        <f t="shared" si="13"/>
        <v>138.58970112</v>
      </c>
      <c r="S82" s="66">
        <f t="shared" si="14"/>
        <v>145.51918617600001</v>
      </c>
      <c r="T82" s="44">
        <f t="shared" si="15"/>
        <v>-4.0000000000000036E-2</v>
      </c>
      <c r="U82" s="44">
        <f t="shared" si="16"/>
        <v>-4.0000000000000036E-2</v>
      </c>
      <c r="V82" s="44">
        <f t="shared" si="17"/>
        <v>-2.079999999999993E-2</v>
      </c>
      <c r="W82" s="44">
        <f t="shared" si="18"/>
        <v>1.836799999999994E-2</v>
      </c>
      <c r="X82" s="45">
        <f t="shared" si="19"/>
        <v>6.928639999999997E-2</v>
      </c>
      <c r="Y82" s="10"/>
      <c r="Z82" s="15"/>
    </row>
    <row r="83" spans="1:26" x14ac:dyDescent="0.25">
      <c r="A83" s="15"/>
      <c r="B83" s="9"/>
      <c r="C83" s="14">
        <v>76</v>
      </c>
      <c r="D83" s="35" t="s">
        <v>219</v>
      </c>
      <c r="E83" s="35" t="s">
        <v>220</v>
      </c>
      <c r="F83" s="35" t="s">
        <v>82</v>
      </c>
      <c r="G83" s="20">
        <v>40311</v>
      </c>
      <c r="H83" s="63">
        <v>0</v>
      </c>
      <c r="I83" s="52">
        <v>0.02</v>
      </c>
      <c r="J83" s="52">
        <v>0.02</v>
      </c>
      <c r="K83" s="52">
        <v>0.03</v>
      </c>
      <c r="L83" s="52">
        <v>0.04</v>
      </c>
      <c r="M83" s="47">
        <v>0.03</v>
      </c>
      <c r="N83" s="65">
        <v>136.09</v>
      </c>
      <c r="O83" s="54">
        <f t="shared" si="10"/>
        <v>138.81180000000001</v>
      </c>
      <c r="P83" s="54">
        <f>O83+(O83*J83)</f>
        <v>141.58803600000002</v>
      </c>
      <c r="Q83" s="54">
        <f t="shared" si="12"/>
        <v>145.83567708000001</v>
      </c>
      <c r="R83" s="54">
        <f t="shared" si="13"/>
        <v>151.66910416320002</v>
      </c>
      <c r="S83" s="66">
        <f t="shared" si="14"/>
        <v>156.21917728809601</v>
      </c>
      <c r="T83" s="44">
        <f t="shared" si="15"/>
        <v>2.0000000000000018E-2</v>
      </c>
      <c r="U83" s="44">
        <f t="shared" si="16"/>
        <v>4.0399999999999991E-2</v>
      </c>
      <c r="V83" s="44">
        <f t="shared" si="17"/>
        <v>7.1612000000000009E-2</v>
      </c>
      <c r="W83" s="44">
        <f t="shared" si="18"/>
        <v>0.11447648000000021</v>
      </c>
      <c r="X83" s="45">
        <f t="shared" si="19"/>
        <v>0.14791077440000011</v>
      </c>
      <c r="Y83" s="10"/>
      <c r="Z83" s="15"/>
    </row>
    <row r="84" spans="1:26" x14ac:dyDescent="0.25">
      <c r="A84" s="15"/>
      <c r="B84" s="9"/>
      <c r="C84" s="14">
        <v>77</v>
      </c>
      <c r="D84" s="35" t="s">
        <v>100</v>
      </c>
      <c r="E84" s="35" t="s">
        <v>386</v>
      </c>
      <c r="F84" s="35" t="s">
        <v>221</v>
      </c>
      <c r="G84" s="19" t="s">
        <v>153</v>
      </c>
      <c r="H84" s="63">
        <v>-1.4E-2</v>
      </c>
      <c r="I84" s="52">
        <v>-0.02</v>
      </c>
      <c r="J84" s="52">
        <v>0.02</v>
      </c>
      <c r="K84" s="52">
        <v>0.02</v>
      </c>
      <c r="L84" s="52">
        <v>0.02</v>
      </c>
      <c r="M84" s="47">
        <v>0.02</v>
      </c>
      <c r="N84" s="65">
        <v>136.09</v>
      </c>
      <c r="O84" s="54">
        <f t="shared" si="10"/>
        <v>133.3682</v>
      </c>
      <c r="P84" s="54">
        <f t="shared" si="11"/>
        <v>136.03556399999999</v>
      </c>
      <c r="Q84" s="54">
        <f t="shared" si="12"/>
        <v>138.75627527999998</v>
      </c>
      <c r="R84" s="54">
        <f t="shared" si="13"/>
        <v>141.53140078559997</v>
      </c>
      <c r="S84" s="66">
        <f t="shared" si="14"/>
        <v>144.36202880131196</v>
      </c>
      <c r="T84" s="44">
        <f t="shared" si="15"/>
        <v>-2.0000000000000018E-2</v>
      </c>
      <c r="U84" s="44">
        <f t="shared" si="16"/>
        <v>-4.0000000000006697E-4</v>
      </c>
      <c r="V84" s="44">
        <f t="shared" si="17"/>
        <v>1.9591999999999832E-2</v>
      </c>
      <c r="W84" s="44">
        <f t="shared" si="18"/>
        <v>3.998383999999966E-2</v>
      </c>
      <c r="X84" s="45">
        <f t="shared" si="19"/>
        <v>6.0783516799999715E-2</v>
      </c>
      <c r="Y84" s="10"/>
      <c r="Z84" s="15"/>
    </row>
    <row r="85" spans="1:26" x14ac:dyDescent="0.25">
      <c r="A85" s="15"/>
      <c r="B85" s="9"/>
      <c r="C85" s="14">
        <v>78</v>
      </c>
      <c r="D85" s="37" t="s">
        <v>121</v>
      </c>
      <c r="E85" s="35" t="s">
        <v>387</v>
      </c>
      <c r="F85" s="35" t="s">
        <v>300</v>
      </c>
      <c r="G85" s="20">
        <v>40312</v>
      </c>
      <c r="H85" s="63">
        <v>-0.01</v>
      </c>
      <c r="I85" s="52">
        <v>0.01</v>
      </c>
      <c r="J85" s="52">
        <v>0.02</v>
      </c>
      <c r="K85" s="52">
        <v>2.5000000000000001E-2</v>
      </c>
      <c r="L85" s="52">
        <v>0.04</v>
      </c>
      <c r="M85" s="47">
        <v>0.06</v>
      </c>
      <c r="N85" s="65">
        <v>136.09</v>
      </c>
      <c r="O85" s="54">
        <f>N85+(N85*I85)</f>
        <v>137.45089999999999</v>
      </c>
      <c r="P85" s="54">
        <f>O85+(O85*J85)</f>
        <v>140.199918</v>
      </c>
      <c r="Q85" s="54">
        <f>P85+(P85*K85)</f>
        <v>143.70491594999999</v>
      </c>
      <c r="R85" s="54">
        <f>Q85+(Q85*L85)</f>
        <v>149.45311258799998</v>
      </c>
      <c r="S85" s="66">
        <f>R85+(R85*M85)</f>
        <v>158.42029934327999</v>
      </c>
      <c r="T85" s="44">
        <f>O85/$N85-1</f>
        <v>1.0000000000000009E-2</v>
      </c>
      <c r="U85" s="44">
        <f>P85/$N85-1</f>
        <v>3.0200000000000005E-2</v>
      </c>
      <c r="V85" s="44">
        <f>Q85/$N85-1</f>
        <v>5.5954999999999977E-2</v>
      </c>
      <c r="W85" s="44">
        <f>R85/$N85-1</f>
        <v>9.8193199999999869E-2</v>
      </c>
      <c r="X85" s="45">
        <f>S85/$N85-1</f>
        <v>0.16408479199999992</v>
      </c>
      <c r="Y85" s="10"/>
      <c r="Z85" s="15"/>
    </row>
    <row r="86" spans="1:26" x14ac:dyDescent="0.25">
      <c r="A86" s="15"/>
      <c r="B86" s="9"/>
      <c r="C86" s="14">
        <v>79</v>
      </c>
      <c r="D86" s="35" t="s">
        <v>197</v>
      </c>
      <c r="E86" s="35" t="s">
        <v>387</v>
      </c>
      <c r="F86" s="35" t="s">
        <v>198</v>
      </c>
      <c r="G86" s="19" t="s">
        <v>153</v>
      </c>
      <c r="H86" s="63"/>
      <c r="I86" s="52"/>
      <c r="J86" s="52"/>
      <c r="K86" s="52"/>
      <c r="L86" s="52"/>
      <c r="M86" s="47"/>
      <c r="N86" s="65"/>
      <c r="O86" s="54"/>
      <c r="P86" s="54"/>
      <c r="Q86" s="54"/>
      <c r="R86" s="54"/>
      <c r="S86" s="66"/>
      <c r="T86" s="44"/>
      <c r="U86" s="44"/>
      <c r="V86" s="44"/>
      <c r="W86" s="44"/>
      <c r="X86" s="45"/>
      <c r="Y86" s="10"/>
      <c r="Z86" s="15"/>
    </row>
    <row r="87" spans="1:26" x14ac:dyDescent="0.25">
      <c r="A87" s="15"/>
      <c r="B87" s="9"/>
      <c r="C87" s="14">
        <v>80</v>
      </c>
      <c r="D87" s="35" t="s">
        <v>241</v>
      </c>
      <c r="E87" s="35" t="s">
        <v>387</v>
      </c>
      <c r="F87" s="35" t="s">
        <v>242</v>
      </c>
      <c r="G87" s="20">
        <v>40311</v>
      </c>
      <c r="H87" s="63">
        <v>-1.2E-2</v>
      </c>
      <c r="I87" s="52">
        <v>1.4999999999999999E-2</v>
      </c>
      <c r="J87" s="52">
        <v>3.7999999999999999E-2</v>
      </c>
      <c r="K87" s="52">
        <v>4.3999999999999997E-2</v>
      </c>
      <c r="L87" s="52">
        <v>4.4999999999999998E-2</v>
      </c>
      <c r="M87" s="47">
        <v>0.05</v>
      </c>
      <c r="N87" s="65">
        <v>136.09</v>
      </c>
      <c r="O87" s="54">
        <f t="shared" si="10"/>
        <v>138.13135</v>
      </c>
      <c r="P87" s="54">
        <f t="shared" si="11"/>
        <v>143.3803413</v>
      </c>
      <c r="Q87" s="54">
        <f t="shared" si="12"/>
        <v>149.6890763172</v>
      </c>
      <c r="R87" s="54">
        <f t="shared" si="13"/>
        <v>156.425084751474</v>
      </c>
      <c r="S87" s="66">
        <f t="shared" si="14"/>
        <v>164.2463389890477</v>
      </c>
      <c r="T87" s="44">
        <f t="shared" si="15"/>
        <v>1.4999999999999902E-2</v>
      </c>
      <c r="U87" s="44">
        <f t="shared" si="16"/>
        <v>5.3569999999999895E-2</v>
      </c>
      <c r="V87" s="44">
        <f t="shared" si="17"/>
        <v>9.9927080000000057E-2</v>
      </c>
      <c r="W87" s="44">
        <f t="shared" si="18"/>
        <v>0.14942379859999999</v>
      </c>
      <c r="X87" s="45">
        <f t="shared" si="19"/>
        <v>0.20689498852999999</v>
      </c>
      <c r="Y87" s="10"/>
      <c r="Z87" s="15"/>
    </row>
    <row r="88" spans="1:26" x14ac:dyDescent="0.25">
      <c r="A88" s="15"/>
      <c r="B88" s="9"/>
      <c r="C88" s="14">
        <v>81</v>
      </c>
      <c r="D88" s="35" t="s">
        <v>45</v>
      </c>
      <c r="E88" s="37" t="s">
        <v>387</v>
      </c>
      <c r="F88" s="37" t="s">
        <v>158</v>
      </c>
      <c r="G88" s="19" t="s">
        <v>153</v>
      </c>
      <c r="H88" s="63"/>
      <c r="I88" s="52"/>
      <c r="J88" s="52"/>
      <c r="K88" s="52"/>
      <c r="L88" s="52"/>
      <c r="M88" s="47"/>
      <c r="N88" s="65"/>
      <c r="O88" s="54"/>
      <c r="P88" s="54"/>
      <c r="Q88" s="54"/>
      <c r="R88" s="54"/>
      <c r="S88" s="66"/>
      <c r="T88" s="44"/>
      <c r="U88" s="44"/>
      <c r="V88" s="44"/>
      <c r="W88" s="44"/>
      <c r="X88" s="45"/>
      <c r="Y88" s="10"/>
      <c r="Z88" s="15"/>
    </row>
    <row r="89" spans="1:26" x14ac:dyDescent="0.25">
      <c r="A89" s="15"/>
      <c r="B89" s="9"/>
      <c r="C89" s="14">
        <v>82</v>
      </c>
      <c r="D89" s="35" t="s">
        <v>68</v>
      </c>
      <c r="E89" s="35" t="s">
        <v>188</v>
      </c>
      <c r="F89" s="35" t="s">
        <v>69</v>
      </c>
      <c r="G89" s="20">
        <v>40311</v>
      </c>
      <c r="H89" s="63">
        <v>0.02</v>
      </c>
      <c r="I89" s="52">
        <v>0.02</v>
      </c>
      <c r="J89" s="52">
        <v>0.02</v>
      </c>
      <c r="K89" s="52">
        <v>0.03</v>
      </c>
      <c r="L89" s="52">
        <v>0.03</v>
      </c>
      <c r="M89" s="47">
        <v>0.03</v>
      </c>
      <c r="N89" s="65">
        <v>136.09</v>
      </c>
      <c r="O89" s="54">
        <f t="shared" si="10"/>
        <v>138.81180000000001</v>
      </c>
      <c r="P89" s="54">
        <f t="shared" si="11"/>
        <v>141.58803600000002</v>
      </c>
      <c r="Q89" s="54">
        <f t="shared" si="12"/>
        <v>145.83567708000001</v>
      </c>
      <c r="R89" s="54">
        <f t="shared" si="13"/>
        <v>150.21074739240001</v>
      </c>
      <c r="S89" s="66">
        <f t="shared" si="14"/>
        <v>154.71706981417202</v>
      </c>
      <c r="T89" s="44">
        <f t="shared" si="15"/>
        <v>2.0000000000000018E-2</v>
      </c>
      <c r="U89" s="44">
        <f t="shared" si="16"/>
        <v>4.0399999999999991E-2</v>
      </c>
      <c r="V89" s="44">
        <f t="shared" si="17"/>
        <v>7.1612000000000009E-2</v>
      </c>
      <c r="W89" s="44">
        <f t="shared" si="18"/>
        <v>0.10376036000000011</v>
      </c>
      <c r="X89" s="45">
        <f t="shared" si="19"/>
        <v>0.13687317080000017</v>
      </c>
      <c r="Y89" s="10"/>
      <c r="Z89" s="15"/>
    </row>
    <row r="90" spans="1:26" x14ac:dyDescent="0.25">
      <c r="A90" s="15"/>
      <c r="B90" s="9"/>
      <c r="C90" s="14">
        <v>83</v>
      </c>
      <c r="D90" s="35" t="s">
        <v>222</v>
      </c>
      <c r="E90" s="35" t="s">
        <v>223</v>
      </c>
      <c r="F90" s="35" t="s">
        <v>71</v>
      </c>
      <c r="G90" s="19" t="s">
        <v>153</v>
      </c>
      <c r="H90" s="63"/>
      <c r="I90" s="52"/>
      <c r="J90" s="52"/>
      <c r="K90" s="52"/>
      <c r="L90" s="52"/>
      <c r="M90" s="47"/>
      <c r="N90" s="65"/>
      <c r="O90" s="54"/>
      <c r="P90" s="54"/>
      <c r="Q90" s="54"/>
      <c r="R90" s="54"/>
      <c r="S90" s="66"/>
      <c r="T90" s="44"/>
      <c r="U90" s="44"/>
      <c r="V90" s="44"/>
      <c r="W90" s="44"/>
      <c r="X90" s="45"/>
      <c r="Y90" s="10"/>
      <c r="Z90" s="15"/>
    </row>
    <row r="91" spans="1:26" x14ac:dyDescent="0.25">
      <c r="A91" s="15"/>
      <c r="B91" s="9"/>
      <c r="C91" s="14">
        <v>84</v>
      </c>
      <c r="D91" s="35" t="s">
        <v>106</v>
      </c>
      <c r="E91" s="35" t="s">
        <v>386</v>
      </c>
      <c r="F91" s="35" t="s">
        <v>291</v>
      </c>
      <c r="G91" s="20">
        <v>40308</v>
      </c>
      <c r="H91" s="63">
        <v>5.0000000000000001E-3</v>
      </c>
      <c r="I91" s="52">
        <v>2.3E-2</v>
      </c>
      <c r="J91" s="52">
        <v>4.7E-2</v>
      </c>
      <c r="K91" s="52">
        <v>4.4999999999999998E-2</v>
      </c>
      <c r="L91" s="52">
        <v>0.04</v>
      </c>
      <c r="M91" s="47">
        <v>4.1000000000000002E-2</v>
      </c>
      <c r="N91" s="65">
        <v>136.09</v>
      </c>
      <c r="O91" s="54">
        <f t="shared" si="10"/>
        <v>139.22006999999999</v>
      </c>
      <c r="P91" s="54">
        <f t="shared" si="11"/>
        <v>145.76341328999999</v>
      </c>
      <c r="Q91" s="54">
        <f t="shared" si="12"/>
        <v>152.32276688804998</v>
      </c>
      <c r="R91" s="54">
        <f t="shared" si="13"/>
        <v>158.41567756357199</v>
      </c>
      <c r="S91" s="66">
        <f t="shared" si="14"/>
        <v>164.91072034367843</v>
      </c>
      <c r="T91" s="44">
        <f t="shared" si="15"/>
        <v>2.2999999999999909E-2</v>
      </c>
      <c r="U91" s="44">
        <f t="shared" si="16"/>
        <v>7.108099999999995E-2</v>
      </c>
      <c r="V91" s="44">
        <f t="shared" si="17"/>
        <v>0.11927964499999977</v>
      </c>
      <c r="W91" s="44">
        <f t="shared" si="18"/>
        <v>0.16405083079999994</v>
      </c>
      <c r="X91" s="45">
        <f t="shared" si="19"/>
        <v>0.21177691486279993</v>
      </c>
      <c r="Y91" s="10"/>
      <c r="Z91" s="15"/>
    </row>
    <row r="92" spans="1:26" x14ac:dyDescent="0.25">
      <c r="A92" s="15"/>
      <c r="B92" s="9"/>
      <c r="C92" s="14">
        <v>85</v>
      </c>
      <c r="D92" s="35" t="s">
        <v>243</v>
      </c>
      <c r="E92" s="37" t="s">
        <v>150</v>
      </c>
      <c r="F92" s="35" t="s">
        <v>244</v>
      </c>
      <c r="G92" s="20">
        <v>40312</v>
      </c>
      <c r="H92" s="63">
        <v>-1.4E-2</v>
      </c>
      <c r="I92" s="52">
        <v>-0.03</v>
      </c>
      <c r="J92" s="52">
        <v>-2.1999999999999999E-2</v>
      </c>
      <c r="K92" s="52">
        <v>-2.1999999999999999E-2</v>
      </c>
      <c r="L92" s="52">
        <v>-0.02</v>
      </c>
      <c r="M92" s="47">
        <v>-1.7000000000000001E-2</v>
      </c>
      <c r="N92" s="65">
        <v>136.09</v>
      </c>
      <c r="O92" s="54">
        <f t="shared" si="10"/>
        <v>132.00730000000001</v>
      </c>
      <c r="P92" s="54">
        <f t="shared" si="11"/>
        <v>129.1031394</v>
      </c>
      <c r="Q92" s="54">
        <f t="shared" si="12"/>
        <v>126.2628703332</v>
      </c>
      <c r="R92" s="54">
        <f t="shared" si="13"/>
        <v>123.737612926536</v>
      </c>
      <c r="S92" s="66">
        <f t="shared" si="14"/>
        <v>121.63407350678489</v>
      </c>
      <c r="T92" s="44">
        <f t="shared" si="15"/>
        <v>-2.9999999999999916E-2</v>
      </c>
      <c r="U92" s="44">
        <f t="shared" si="16"/>
        <v>-5.1340000000000052E-2</v>
      </c>
      <c r="V92" s="44">
        <f t="shared" si="17"/>
        <v>-7.2210520000000056E-2</v>
      </c>
      <c r="W92" s="44">
        <f t="shared" si="18"/>
        <v>-9.0766309599999984E-2</v>
      </c>
      <c r="X92" s="45">
        <f t="shared" si="19"/>
        <v>-0.10622328233680001</v>
      </c>
      <c r="Y92" s="10"/>
      <c r="Z92" s="15"/>
    </row>
    <row r="93" spans="1:26" x14ac:dyDescent="0.25">
      <c r="A93" s="15"/>
      <c r="B93" s="9"/>
      <c r="C93" s="14">
        <v>86</v>
      </c>
      <c r="D93" s="35" t="s">
        <v>213</v>
      </c>
      <c r="E93" s="35" t="s">
        <v>107</v>
      </c>
      <c r="F93" s="35" t="s">
        <v>214</v>
      </c>
      <c r="G93" s="20">
        <v>40312</v>
      </c>
      <c r="H93" s="63">
        <v>-4.0000000000000001E-3</v>
      </c>
      <c r="I93" s="52">
        <v>-1.4999999999999999E-2</v>
      </c>
      <c r="J93" s="52">
        <v>2.5000000000000001E-2</v>
      </c>
      <c r="K93" s="52">
        <v>0.01</v>
      </c>
      <c r="L93" s="52">
        <v>0.03</v>
      </c>
      <c r="M93" s="47">
        <v>0.05</v>
      </c>
      <c r="N93" s="65">
        <v>136.09</v>
      </c>
      <c r="O93" s="54">
        <f t="shared" ref="O93:S94" si="20">N93+(N93*I93)</f>
        <v>134.04865000000001</v>
      </c>
      <c r="P93" s="54">
        <f t="shared" si="20"/>
        <v>137.39986625</v>
      </c>
      <c r="Q93" s="54">
        <f t="shared" si="20"/>
        <v>138.77386491250002</v>
      </c>
      <c r="R93" s="54">
        <f t="shared" si="20"/>
        <v>142.93708085987501</v>
      </c>
      <c r="S93" s="66">
        <f t="shared" si="20"/>
        <v>150.08393490286875</v>
      </c>
      <c r="T93" s="44">
        <f t="shared" ref="T93:X95" si="21">O93/$N93-1</f>
        <v>-1.4999999999999902E-2</v>
      </c>
      <c r="U93" s="44">
        <f t="shared" si="21"/>
        <v>9.6249999999999947E-3</v>
      </c>
      <c r="V93" s="44">
        <f t="shared" si="21"/>
        <v>1.9721250000000135E-2</v>
      </c>
      <c r="W93" s="44">
        <f t="shared" si="21"/>
        <v>5.031288750000007E-2</v>
      </c>
      <c r="X93" s="45">
        <f t="shared" si="21"/>
        <v>0.10282853187499996</v>
      </c>
      <c r="Y93" s="10"/>
      <c r="Z93" s="15"/>
    </row>
    <row r="94" spans="1:26" x14ac:dyDescent="0.25">
      <c r="A94" s="15"/>
      <c r="B94" s="9"/>
      <c r="C94" s="14">
        <v>87</v>
      </c>
      <c r="D94" s="37" t="s">
        <v>154</v>
      </c>
      <c r="E94" s="35" t="s">
        <v>108</v>
      </c>
      <c r="F94" s="35" t="s">
        <v>393</v>
      </c>
      <c r="G94" s="20">
        <v>40312</v>
      </c>
      <c r="H94" s="63">
        <v>2.1999999999999999E-2</v>
      </c>
      <c r="I94" s="52">
        <v>-2.4E-2</v>
      </c>
      <c r="J94" s="52">
        <v>-6.2E-2</v>
      </c>
      <c r="K94" s="52">
        <v>-5.8999999999999997E-2</v>
      </c>
      <c r="L94" s="52">
        <v>-3.2000000000000001E-2</v>
      </c>
      <c r="M94" s="47">
        <v>-1.6E-2</v>
      </c>
      <c r="N94" s="65">
        <v>136.09</v>
      </c>
      <c r="O94" s="54">
        <f t="shared" si="20"/>
        <v>132.82383999999999</v>
      </c>
      <c r="P94" s="54">
        <f t="shared" si="20"/>
        <v>124.58876192</v>
      </c>
      <c r="Q94" s="54">
        <f t="shared" si="20"/>
        <v>117.23802496671999</v>
      </c>
      <c r="R94" s="54">
        <f t="shared" si="20"/>
        <v>113.48640816778494</v>
      </c>
      <c r="S94" s="66">
        <f t="shared" si="20"/>
        <v>111.67062563710039</v>
      </c>
      <c r="T94" s="44">
        <f t="shared" si="21"/>
        <v>-2.4000000000000132E-2</v>
      </c>
      <c r="U94" s="44">
        <f t="shared" si="21"/>
        <v>-8.4512000000000032E-2</v>
      </c>
      <c r="V94" s="44">
        <f t="shared" si="21"/>
        <v>-0.13852579200000004</v>
      </c>
      <c r="W94" s="44">
        <f t="shared" si="21"/>
        <v>-0.16609296665600015</v>
      </c>
      <c r="X94" s="45">
        <f t="shared" si="21"/>
        <v>-0.17943547918950409</v>
      </c>
      <c r="Y94" s="10"/>
      <c r="Z94" s="15"/>
    </row>
    <row r="95" spans="1:26" x14ac:dyDescent="0.25">
      <c r="A95" s="15"/>
      <c r="B95" s="9"/>
      <c r="C95" s="14">
        <v>88</v>
      </c>
      <c r="D95" s="37" t="s">
        <v>122</v>
      </c>
      <c r="E95" s="35" t="s">
        <v>109</v>
      </c>
      <c r="F95" s="35" t="s">
        <v>245</v>
      </c>
      <c r="G95" s="20">
        <v>40310</v>
      </c>
      <c r="H95" s="63">
        <v>5.0000000000000001E-3</v>
      </c>
      <c r="I95" s="52">
        <v>-0.01</v>
      </c>
      <c r="J95" s="52">
        <v>3.4000000000000002E-2</v>
      </c>
      <c r="K95" s="52">
        <v>0.05</v>
      </c>
      <c r="L95" s="52">
        <v>0.05</v>
      </c>
      <c r="M95" s="47">
        <v>0.05</v>
      </c>
      <c r="N95" s="65">
        <v>136.09</v>
      </c>
      <c r="O95" s="54">
        <f t="shared" si="10"/>
        <v>134.72910000000002</v>
      </c>
      <c r="P95" s="54">
        <f t="shared" si="11"/>
        <v>139.30988940000003</v>
      </c>
      <c r="Q95" s="54">
        <f t="shared" si="12"/>
        <v>146.27538387000004</v>
      </c>
      <c r="R95" s="54">
        <f t="shared" si="13"/>
        <v>153.58915306350005</v>
      </c>
      <c r="S95" s="66">
        <f t="shared" si="14"/>
        <v>161.26861071667506</v>
      </c>
      <c r="T95" s="44">
        <f t="shared" si="21"/>
        <v>-9.9999999999998979E-3</v>
      </c>
      <c r="U95" s="44">
        <f t="shared" si="21"/>
        <v>2.3660000000000236E-2</v>
      </c>
      <c r="V95" s="44">
        <f t="shared" si="21"/>
        <v>7.4843000000000215E-2</v>
      </c>
      <c r="W95" s="44">
        <f t="shared" si="21"/>
        <v>0.12858515000000037</v>
      </c>
      <c r="X95" s="45">
        <f t="shared" si="21"/>
        <v>0.18501440750000042</v>
      </c>
      <c r="Y95" s="10"/>
      <c r="Z95" s="15"/>
    </row>
    <row r="96" spans="1:26" x14ac:dyDescent="0.25">
      <c r="A96" s="15"/>
      <c r="B96" s="9"/>
      <c r="C96" s="14">
        <v>89</v>
      </c>
      <c r="D96" s="35" t="s">
        <v>182</v>
      </c>
      <c r="E96" s="37" t="s">
        <v>21</v>
      </c>
      <c r="F96" s="35" t="s">
        <v>110</v>
      </c>
      <c r="G96" s="20">
        <v>40308</v>
      </c>
      <c r="H96" s="63">
        <v>-0.01</v>
      </c>
      <c r="I96" s="52">
        <v>-0.11</v>
      </c>
      <c r="J96" s="52">
        <v>-0.05</v>
      </c>
      <c r="K96" s="52">
        <v>-0.03</v>
      </c>
      <c r="L96" s="52">
        <v>0</v>
      </c>
      <c r="M96" s="47">
        <v>0</v>
      </c>
      <c r="N96" s="65">
        <v>136.09</v>
      </c>
      <c r="O96" s="54">
        <f t="shared" si="10"/>
        <v>121.12010000000001</v>
      </c>
      <c r="P96" s="54">
        <f t="shared" si="11"/>
        <v>115.06409500000001</v>
      </c>
      <c r="Q96" s="54">
        <f t="shared" si="12"/>
        <v>111.61217215000001</v>
      </c>
      <c r="R96" s="54">
        <f t="shared" si="13"/>
        <v>111.61217215000001</v>
      </c>
      <c r="S96" s="66">
        <f t="shared" si="14"/>
        <v>111.61217215000001</v>
      </c>
      <c r="T96" s="44">
        <f t="shared" si="15"/>
        <v>-0.10999999999999999</v>
      </c>
      <c r="U96" s="44">
        <f t="shared" si="16"/>
        <v>-0.15449999999999997</v>
      </c>
      <c r="V96" s="44">
        <f t="shared" si="17"/>
        <v>-0.17986499999999994</v>
      </c>
      <c r="W96" s="44">
        <f t="shared" si="18"/>
        <v>-0.17986499999999994</v>
      </c>
      <c r="X96" s="45">
        <f t="shared" si="19"/>
        <v>-0.17986499999999994</v>
      </c>
      <c r="Y96" s="10"/>
      <c r="Z96" s="15"/>
    </row>
    <row r="97" spans="1:26" x14ac:dyDescent="0.25">
      <c r="A97" s="15"/>
      <c r="B97" s="9"/>
      <c r="C97" s="14">
        <v>90</v>
      </c>
      <c r="D97" s="35" t="s">
        <v>101</v>
      </c>
      <c r="E97" s="35" t="s">
        <v>114</v>
      </c>
      <c r="F97" s="35" t="s">
        <v>111</v>
      </c>
      <c r="G97" s="20">
        <v>40297</v>
      </c>
      <c r="H97" s="63">
        <v>-1.12E-2</v>
      </c>
      <c r="I97" s="52">
        <v>1.4200000000000001E-2</v>
      </c>
      <c r="J97" s="52">
        <v>-0.02</v>
      </c>
      <c r="K97" s="52">
        <v>-8.0000000000000002E-3</v>
      </c>
      <c r="L97" s="52">
        <v>1.8E-3</v>
      </c>
      <c r="M97" s="47">
        <v>1.12E-2</v>
      </c>
      <c r="N97" s="65">
        <v>136.09</v>
      </c>
      <c r="O97" s="54">
        <f t="shared" si="10"/>
        <v>138.02247800000001</v>
      </c>
      <c r="P97" s="54">
        <f t="shared" si="11"/>
        <v>135.26202843999999</v>
      </c>
      <c r="Q97" s="54">
        <f t="shared" si="12"/>
        <v>134.17993221248</v>
      </c>
      <c r="R97" s="54">
        <f t="shared" si="13"/>
        <v>134.42145609046247</v>
      </c>
      <c r="S97" s="66">
        <f t="shared" si="14"/>
        <v>135.92697639867566</v>
      </c>
      <c r="T97" s="44">
        <f t="shared" si="15"/>
        <v>1.419999999999999E-2</v>
      </c>
      <c r="U97" s="44">
        <f t="shared" si="16"/>
        <v>-6.0840000000000893E-3</v>
      </c>
      <c r="V97" s="44">
        <f t="shared" si="17"/>
        <v>-1.4035328000000069E-2</v>
      </c>
      <c r="W97" s="44">
        <f t="shared" si="18"/>
        <v>-1.2260591590399939E-2</v>
      </c>
      <c r="X97" s="45">
        <f t="shared" si="19"/>
        <v>-1.1979102162124056E-3</v>
      </c>
      <c r="Y97" s="10"/>
      <c r="Z97" s="15"/>
    </row>
    <row r="98" spans="1:26" x14ac:dyDescent="0.25">
      <c r="A98" s="15"/>
      <c r="B98" s="9"/>
      <c r="C98" s="14">
        <v>91</v>
      </c>
      <c r="D98" s="35" t="s">
        <v>391</v>
      </c>
      <c r="E98" s="35" t="s">
        <v>112</v>
      </c>
      <c r="F98" s="35" t="s">
        <v>392</v>
      </c>
      <c r="G98" s="20">
        <v>40312</v>
      </c>
      <c r="H98" s="63">
        <v>-3.3000000000000002E-2</v>
      </c>
      <c r="I98" s="52">
        <v>1.7999999999999999E-2</v>
      </c>
      <c r="J98" s="52">
        <v>8.0000000000000002E-3</v>
      </c>
      <c r="K98" s="52">
        <v>3.1E-2</v>
      </c>
      <c r="L98" s="52">
        <v>2.7E-2</v>
      </c>
      <c r="M98" s="47">
        <v>3.5000000000000003E-2</v>
      </c>
      <c r="N98" s="65">
        <v>136.09</v>
      </c>
      <c r="O98" s="54">
        <f>N98+(N98*I98)</f>
        <v>138.53962000000001</v>
      </c>
      <c r="P98" s="54">
        <f>O98+(O98*J98)</f>
        <v>139.64793696000001</v>
      </c>
      <c r="Q98" s="54">
        <f>P98+(P98*K98)</f>
        <v>143.97702300576</v>
      </c>
      <c r="R98" s="54">
        <f>Q98+(Q98*L98)</f>
        <v>147.86440262691553</v>
      </c>
      <c r="S98" s="66">
        <f>R98+(R98*M98)</f>
        <v>153.03965671885757</v>
      </c>
      <c r="T98" s="44">
        <f>O98/$N98-1</f>
        <v>1.8000000000000016E-2</v>
      </c>
      <c r="U98" s="44">
        <f>P98/$N98-1</f>
        <v>2.6143999999999945E-2</v>
      </c>
      <c r="V98" s="44">
        <f>Q98/$N98-1</f>
        <v>5.7954464000000039E-2</v>
      </c>
      <c r="W98" s="44">
        <f>R98/$N98-1</f>
        <v>8.6519234528000144E-2</v>
      </c>
      <c r="X98" s="45">
        <f>S98/$N98-1</f>
        <v>0.1245474077364801</v>
      </c>
      <c r="Y98" s="10"/>
      <c r="Z98" s="15"/>
    </row>
    <row r="99" spans="1:26" x14ac:dyDescent="0.25">
      <c r="A99" s="15"/>
      <c r="B99" s="9"/>
      <c r="C99" s="14">
        <v>92</v>
      </c>
      <c r="D99" s="35" t="s">
        <v>270</v>
      </c>
      <c r="E99" s="35" t="s">
        <v>386</v>
      </c>
      <c r="F99" s="35" t="s">
        <v>271</v>
      </c>
      <c r="G99" s="20">
        <v>40297</v>
      </c>
      <c r="H99" s="63">
        <v>3.3000000000000002E-2</v>
      </c>
      <c r="I99" s="52">
        <v>3.2000000000000001E-2</v>
      </c>
      <c r="J99" s="52">
        <v>4.5999999999999999E-2</v>
      </c>
      <c r="K99" s="52">
        <v>4.1000000000000002E-2</v>
      </c>
      <c r="L99" s="52">
        <v>4.2999999999999997E-2</v>
      </c>
      <c r="M99" s="47">
        <v>4.2000000000000003E-2</v>
      </c>
      <c r="N99" s="65">
        <v>136.09</v>
      </c>
      <c r="O99" s="54">
        <f t="shared" si="10"/>
        <v>140.44488000000001</v>
      </c>
      <c r="P99" s="54">
        <f t="shared" si="11"/>
        <v>146.90534448000002</v>
      </c>
      <c r="Q99" s="54">
        <f t="shared" si="12"/>
        <v>152.92846360368003</v>
      </c>
      <c r="R99" s="54">
        <f t="shared" si="13"/>
        <v>159.50438753863827</v>
      </c>
      <c r="S99" s="66">
        <f t="shared" si="14"/>
        <v>166.20357181526109</v>
      </c>
      <c r="T99" s="44">
        <f t="shared" si="15"/>
        <v>3.2000000000000028E-2</v>
      </c>
      <c r="U99" s="44">
        <f t="shared" si="16"/>
        <v>7.9472000000000209E-2</v>
      </c>
      <c r="V99" s="44">
        <f t="shared" si="17"/>
        <v>0.12373035200000015</v>
      </c>
      <c r="W99" s="44">
        <f t="shared" si="18"/>
        <v>0.17205075713600015</v>
      </c>
      <c r="X99" s="45">
        <f t="shared" si="19"/>
        <v>0.22127688893571218</v>
      </c>
      <c r="Y99" s="10"/>
      <c r="Z99" s="15"/>
    </row>
    <row r="100" spans="1:26" x14ac:dyDescent="0.25">
      <c r="A100" s="15"/>
      <c r="B100" s="9"/>
      <c r="C100" s="14">
        <v>93</v>
      </c>
      <c r="D100" s="35" t="s">
        <v>43</v>
      </c>
      <c r="E100" s="35" t="s">
        <v>386</v>
      </c>
      <c r="F100" s="35" t="s">
        <v>44</v>
      </c>
      <c r="G100" s="20">
        <v>40310</v>
      </c>
      <c r="H100" s="63">
        <v>1.2E-2</v>
      </c>
      <c r="I100" s="52">
        <v>0.01</v>
      </c>
      <c r="J100" s="52">
        <v>2.8000000000000001E-2</v>
      </c>
      <c r="K100" s="52">
        <v>3.3000000000000002E-2</v>
      </c>
      <c r="L100" s="52">
        <v>3.5000000000000003E-2</v>
      </c>
      <c r="M100" s="47">
        <v>2.9000000000000001E-2</v>
      </c>
      <c r="N100" s="65">
        <v>136.09</v>
      </c>
      <c r="O100" s="54">
        <f t="shared" si="10"/>
        <v>137.45089999999999</v>
      </c>
      <c r="P100" s="54">
        <f t="shared" si="11"/>
        <v>141.29952519999998</v>
      </c>
      <c r="Q100" s="54">
        <f t="shared" si="12"/>
        <v>145.96240953159997</v>
      </c>
      <c r="R100" s="54">
        <f t="shared" si="13"/>
        <v>151.07109386520597</v>
      </c>
      <c r="S100" s="66">
        <f t="shared" si="14"/>
        <v>155.45215558729694</v>
      </c>
      <c r="T100" s="44">
        <f t="shared" si="15"/>
        <v>1.0000000000000009E-2</v>
      </c>
      <c r="U100" s="44">
        <f t="shared" si="16"/>
        <v>3.827999999999987E-2</v>
      </c>
      <c r="V100" s="44">
        <f t="shared" si="17"/>
        <v>7.2543239999999676E-2</v>
      </c>
      <c r="W100" s="44">
        <f t="shared" si="18"/>
        <v>0.11008225339999966</v>
      </c>
      <c r="X100" s="45">
        <f t="shared" si="19"/>
        <v>0.1422746387485998</v>
      </c>
      <c r="Y100" s="10"/>
      <c r="Z100" s="15"/>
    </row>
    <row r="101" spans="1:26" x14ac:dyDescent="0.25">
      <c r="A101" s="15"/>
      <c r="B101" s="9"/>
      <c r="C101" s="14">
        <v>94</v>
      </c>
      <c r="D101" s="35" t="s">
        <v>47</v>
      </c>
      <c r="E101" s="35" t="s">
        <v>386</v>
      </c>
      <c r="F101" s="35" t="s">
        <v>48</v>
      </c>
      <c r="G101" s="20">
        <v>40310</v>
      </c>
      <c r="H101" s="63">
        <v>-1.4999999999999999E-2</v>
      </c>
      <c r="I101" s="52">
        <v>0.03</v>
      </c>
      <c r="J101" s="52">
        <v>-0.02</v>
      </c>
      <c r="K101" s="52">
        <v>0.01</v>
      </c>
      <c r="L101" s="52">
        <v>0.02</v>
      </c>
      <c r="M101" s="47">
        <v>0.04</v>
      </c>
      <c r="N101" s="65">
        <v>136.09</v>
      </c>
      <c r="O101" s="54">
        <f t="shared" si="10"/>
        <v>140.17269999999999</v>
      </c>
      <c r="P101" s="54">
        <f t="shared" si="11"/>
        <v>137.369246</v>
      </c>
      <c r="Q101" s="54">
        <f t="shared" si="12"/>
        <v>138.74293846</v>
      </c>
      <c r="R101" s="54">
        <f t="shared" si="13"/>
        <v>141.5177972292</v>
      </c>
      <c r="S101" s="66">
        <f t="shared" si="14"/>
        <v>147.178509118368</v>
      </c>
      <c r="T101" s="44">
        <f t="shared" si="15"/>
        <v>2.9999999999999805E-2</v>
      </c>
      <c r="U101" s="44">
        <f t="shared" si="16"/>
        <v>9.400000000000075E-3</v>
      </c>
      <c r="V101" s="44">
        <f t="shared" si="17"/>
        <v>1.94939999999999E-2</v>
      </c>
      <c r="W101" s="44">
        <f t="shared" si="18"/>
        <v>3.9883879999999872E-2</v>
      </c>
      <c r="X101" s="45">
        <f t="shared" si="19"/>
        <v>8.14792352E-2</v>
      </c>
      <c r="Y101" s="10"/>
      <c r="Z101" s="15"/>
    </row>
    <row r="102" spans="1:26" x14ac:dyDescent="0.25">
      <c r="A102" s="15"/>
      <c r="B102" s="9"/>
      <c r="C102" s="14">
        <v>95</v>
      </c>
      <c r="D102" s="37" t="s">
        <v>133</v>
      </c>
      <c r="E102" s="37" t="s">
        <v>134</v>
      </c>
      <c r="F102" s="37" t="s">
        <v>135</v>
      </c>
      <c r="G102" s="20">
        <v>40305</v>
      </c>
      <c r="H102" s="63">
        <v>-5.0000000000000001E-3</v>
      </c>
      <c r="I102" s="52">
        <v>7.4999999999999997E-3</v>
      </c>
      <c r="J102" s="52">
        <v>1.4999999999999999E-2</v>
      </c>
      <c r="K102" s="52">
        <v>0.02</v>
      </c>
      <c r="L102" s="52">
        <v>0.02</v>
      </c>
      <c r="M102" s="47">
        <v>1.4999999999999999E-2</v>
      </c>
      <c r="N102" s="65">
        <v>136.09</v>
      </c>
      <c r="O102" s="54">
        <f t="shared" si="10"/>
        <v>137.11067500000001</v>
      </c>
      <c r="P102" s="54">
        <f t="shared" si="11"/>
        <v>139.16733512500002</v>
      </c>
      <c r="Q102" s="54">
        <f t="shared" si="12"/>
        <v>141.95068182750003</v>
      </c>
      <c r="R102" s="54">
        <f t="shared" si="13"/>
        <v>144.78969546405003</v>
      </c>
      <c r="S102" s="66">
        <f t="shared" si="14"/>
        <v>146.96154089601077</v>
      </c>
      <c r="T102" s="44">
        <f t="shared" si="15"/>
        <v>7.5000000000000622E-3</v>
      </c>
      <c r="U102" s="44">
        <f t="shared" si="16"/>
        <v>2.2612500000000146E-2</v>
      </c>
      <c r="V102" s="44">
        <f t="shared" si="17"/>
        <v>4.3064750000000318E-2</v>
      </c>
      <c r="W102" s="44">
        <f t="shared" si="18"/>
        <v>6.3926045000000098E-2</v>
      </c>
      <c r="X102" s="45">
        <f t="shared" si="19"/>
        <v>7.9884935675000213E-2</v>
      </c>
      <c r="Y102" s="10"/>
      <c r="Z102" s="15"/>
    </row>
    <row r="103" spans="1:26" x14ac:dyDescent="0.25">
      <c r="A103" s="15"/>
      <c r="B103" s="9"/>
      <c r="C103" s="14">
        <v>96</v>
      </c>
      <c r="D103" s="35" t="s">
        <v>49</v>
      </c>
      <c r="E103" s="37" t="s">
        <v>129</v>
      </c>
      <c r="F103" s="35" t="s">
        <v>50</v>
      </c>
      <c r="G103" s="20">
        <v>40302</v>
      </c>
      <c r="H103" s="63">
        <v>3.0000000000000001E-3</v>
      </c>
      <c r="I103" s="52">
        <v>3.5000000000000003E-2</v>
      </c>
      <c r="J103" s="52">
        <v>7.8E-2</v>
      </c>
      <c r="K103" s="52">
        <v>0.105</v>
      </c>
      <c r="L103" s="52">
        <v>5.2999999999999999E-2</v>
      </c>
      <c r="M103" s="47">
        <v>0.01</v>
      </c>
      <c r="N103" s="65">
        <v>136.09</v>
      </c>
      <c r="O103" s="54">
        <f t="shared" si="10"/>
        <v>140.85315</v>
      </c>
      <c r="P103" s="54">
        <f t="shared" si="11"/>
        <v>151.83969569999999</v>
      </c>
      <c r="Q103" s="54">
        <f t="shared" si="12"/>
        <v>167.78286374850001</v>
      </c>
      <c r="R103" s="54">
        <f t="shared" si="13"/>
        <v>176.6753555271705</v>
      </c>
      <c r="S103" s="66">
        <f t="shared" si="14"/>
        <v>178.44210908244219</v>
      </c>
      <c r="T103" s="44">
        <f t="shared" si="15"/>
        <v>3.499999999999992E-2</v>
      </c>
      <c r="U103" s="44">
        <f t="shared" si="16"/>
        <v>0.11572999999999989</v>
      </c>
      <c r="V103" s="44">
        <f t="shared" si="17"/>
        <v>0.23288164999999994</v>
      </c>
      <c r="W103" s="44">
        <f t="shared" si="18"/>
        <v>0.29822437744999997</v>
      </c>
      <c r="X103" s="45">
        <f t="shared" si="19"/>
        <v>0.31120662122449994</v>
      </c>
      <c r="Y103" s="10"/>
      <c r="Z103" s="15"/>
    </row>
    <row r="104" spans="1:26" x14ac:dyDescent="0.25">
      <c r="A104" s="15"/>
      <c r="B104" s="9"/>
      <c r="C104" s="14">
        <v>97</v>
      </c>
      <c r="D104" s="35" t="s">
        <v>254</v>
      </c>
      <c r="E104" s="35" t="s">
        <v>387</v>
      </c>
      <c r="F104" s="35" t="s">
        <v>255</v>
      </c>
      <c r="G104" s="20">
        <v>40297</v>
      </c>
      <c r="H104" s="63">
        <v>-5.0000000000000001E-3</v>
      </c>
      <c r="I104" s="52">
        <v>0.01</v>
      </c>
      <c r="J104" s="52">
        <v>1.4999999999999999E-2</v>
      </c>
      <c r="K104" s="52">
        <v>1.4999999999999999E-2</v>
      </c>
      <c r="L104" s="52">
        <v>0.02</v>
      </c>
      <c r="M104" s="47">
        <v>2.3E-2</v>
      </c>
      <c r="N104" s="65">
        <v>136.09</v>
      </c>
      <c r="O104" s="54">
        <f t="shared" si="10"/>
        <v>137.45089999999999</v>
      </c>
      <c r="P104" s="54">
        <f t="shared" si="11"/>
        <v>139.5126635</v>
      </c>
      <c r="Q104" s="54">
        <f t="shared" si="12"/>
        <v>141.6053534525</v>
      </c>
      <c r="R104" s="54">
        <f t="shared" si="13"/>
        <v>144.43746052155001</v>
      </c>
      <c r="S104" s="66">
        <f t="shared" si="14"/>
        <v>147.75952211354567</v>
      </c>
      <c r="T104" s="44">
        <f t="shared" si="15"/>
        <v>1.0000000000000009E-2</v>
      </c>
      <c r="U104" s="44">
        <f t="shared" si="16"/>
        <v>2.5150000000000006E-2</v>
      </c>
      <c r="V104" s="44">
        <f t="shared" si="17"/>
        <v>4.0527250000000015E-2</v>
      </c>
      <c r="W104" s="44">
        <f t="shared" si="18"/>
        <v>6.1337795000000028E-2</v>
      </c>
      <c r="X104" s="45">
        <f t="shared" si="19"/>
        <v>8.5748564285000217E-2</v>
      </c>
      <c r="Y104" s="10"/>
      <c r="Z104" s="15"/>
    </row>
    <row r="105" spans="1:26" x14ac:dyDescent="0.25">
      <c r="A105" s="15"/>
      <c r="B105" s="9"/>
      <c r="C105" s="14">
        <v>98</v>
      </c>
      <c r="D105" s="35" t="s">
        <v>179</v>
      </c>
      <c r="E105" s="37" t="s">
        <v>21</v>
      </c>
      <c r="F105" s="35" t="s">
        <v>180</v>
      </c>
      <c r="G105" s="19" t="s">
        <v>153</v>
      </c>
      <c r="H105" s="63"/>
      <c r="I105" s="52"/>
      <c r="J105" s="52"/>
      <c r="K105" s="52"/>
      <c r="L105" s="52"/>
      <c r="M105" s="47"/>
      <c r="N105" s="65"/>
      <c r="O105" s="54"/>
      <c r="P105" s="54"/>
      <c r="Q105" s="54"/>
      <c r="R105" s="54"/>
      <c r="S105" s="66"/>
      <c r="T105" s="44"/>
      <c r="U105" s="44"/>
      <c r="V105" s="44"/>
      <c r="W105" s="44"/>
      <c r="X105" s="45"/>
      <c r="Y105" s="10"/>
      <c r="Z105" s="15"/>
    </row>
    <row r="106" spans="1:26" x14ac:dyDescent="0.25">
      <c r="A106" s="15"/>
      <c r="B106" s="9"/>
      <c r="C106" s="14">
        <v>99</v>
      </c>
      <c r="D106" s="35" t="s">
        <v>280</v>
      </c>
      <c r="E106" s="35" t="s">
        <v>118</v>
      </c>
      <c r="F106" s="35" t="s">
        <v>281</v>
      </c>
      <c r="G106" s="20">
        <v>40312</v>
      </c>
      <c r="H106" s="63">
        <v>-1.4999999999999999E-2</v>
      </c>
      <c r="I106" s="52">
        <v>-1.4999999999999999E-2</v>
      </c>
      <c r="J106" s="52">
        <v>2.5000000000000001E-2</v>
      </c>
      <c r="K106" s="52">
        <v>3.5000000000000003E-2</v>
      </c>
      <c r="L106" s="52">
        <v>4.4999999999999998E-2</v>
      </c>
      <c r="M106" s="47">
        <v>5.5E-2</v>
      </c>
      <c r="N106" s="65">
        <v>136.09</v>
      </c>
      <c r="O106" s="54">
        <f>N106+(N106*I106)</f>
        <v>134.04865000000001</v>
      </c>
      <c r="P106" s="54">
        <f>O106+(O106*J106)</f>
        <v>137.39986625</v>
      </c>
      <c r="Q106" s="54">
        <f>P106+(P106*K106)</f>
        <v>142.20886156875</v>
      </c>
      <c r="R106" s="54">
        <f>Q106+(Q106*L106)</f>
        <v>148.60826033934376</v>
      </c>
      <c r="S106" s="66">
        <f>R106+(R106*M106)</f>
        <v>156.78171465800767</v>
      </c>
      <c r="T106" s="44">
        <f>O106/$N106-1</f>
        <v>-1.4999999999999902E-2</v>
      </c>
      <c r="U106" s="44">
        <f>P106/$N106-1</f>
        <v>9.6249999999999947E-3</v>
      </c>
      <c r="V106" s="44">
        <f>Q106/$N106-1</f>
        <v>4.496187500000004E-2</v>
      </c>
      <c r="W106" s="44">
        <f>R106/$N106-1</f>
        <v>9.198515937500007E-2</v>
      </c>
      <c r="X106" s="45">
        <f>S106/$N106-1</f>
        <v>0.15204434314062509</v>
      </c>
      <c r="Y106" s="10"/>
      <c r="Z106" s="15"/>
    </row>
    <row r="107" spans="1:26" x14ac:dyDescent="0.25">
      <c r="A107" s="15"/>
      <c r="B107" s="9"/>
      <c r="C107" s="14">
        <v>100</v>
      </c>
      <c r="D107" s="37" t="s">
        <v>136</v>
      </c>
      <c r="E107" s="37" t="s">
        <v>217</v>
      </c>
      <c r="F107" s="35" t="s">
        <v>137</v>
      </c>
      <c r="G107" s="19" t="s">
        <v>153</v>
      </c>
      <c r="H107" s="63"/>
      <c r="I107" s="52"/>
      <c r="J107" s="52"/>
      <c r="K107" s="52"/>
      <c r="L107" s="52"/>
      <c r="M107" s="47"/>
      <c r="N107" s="65"/>
      <c r="O107" s="54"/>
      <c r="P107" s="54"/>
      <c r="Q107" s="54"/>
      <c r="R107" s="54"/>
      <c r="S107" s="66"/>
      <c r="T107" s="44"/>
      <c r="U107" s="44"/>
      <c r="V107" s="44"/>
      <c r="W107" s="44"/>
      <c r="X107" s="45"/>
      <c r="Y107" s="10"/>
      <c r="Z107" s="15"/>
    </row>
    <row r="108" spans="1:26" x14ac:dyDescent="0.25">
      <c r="A108" s="15"/>
      <c r="B108" s="9"/>
      <c r="C108" s="14">
        <v>101</v>
      </c>
      <c r="D108" s="35" t="s">
        <v>87</v>
      </c>
      <c r="E108" s="35" t="s">
        <v>188</v>
      </c>
      <c r="F108" s="35" t="s">
        <v>88</v>
      </c>
      <c r="G108" s="19" t="s">
        <v>153</v>
      </c>
      <c r="H108" s="63"/>
      <c r="I108" s="52"/>
      <c r="J108" s="52"/>
      <c r="K108" s="52"/>
      <c r="L108" s="52"/>
      <c r="M108" s="47"/>
      <c r="N108" s="65"/>
      <c r="O108" s="54"/>
      <c r="P108" s="54"/>
      <c r="Q108" s="54"/>
      <c r="R108" s="54"/>
      <c r="S108" s="66"/>
      <c r="T108" s="44"/>
      <c r="U108" s="44"/>
      <c r="V108" s="44"/>
      <c r="W108" s="44"/>
      <c r="X108" s="45"/>
      <c r="Y108" s="10"/>
      <c r="Z108" s="15"/>
    </row>
    <row r="109" spans="1:26" x14ac:dyDescent="0.25">
      <c r="A109" s="15"/>
      <c r="B109" s="9"/>
      <c r="C109" s="14">
        <v>102</v>
      </c>
      <c r="D109" s="35" t="s">
        <v>396</v>
      </c>
      <c r="E109" s="35" t="s">
        <v>220</v>
      </c>
      <c r="F109" s="35" t="s">
        <v>397</v>
      </c>
      <c r="G109" s="20">
        <v>40312</v>
      </c>
      <c r="H109" s="63">
        <v>-6.0000000000000001E-3</v>
      </c>
      <c r="I109" s="52">
        <v>-1E-3</v>
      </c>
      <c r="J109" s="52">
        <v>2.5000000000000001E-2</v>
      </c>
      <c r="K109" s="52">
        <v>2.7E-2</v>
      </c>
      <c r="L109" s="52">
        <v>3.2000000000000001E-2</v>
      </c>
      <c r="M109" s="47">
        <v>3.5000000000000003E-2</v>
      </c>
      <c r="N109" s="65">
        <v>136.09</v>
      </c>
      <c r="O109" s="54">
        <f>N109+(N109*I109)</f>
        <v>135.95391000000001</v>
      </c>
      <c r="P109" s="54">
        <f>O109+(O109*J109)</f>
        <v>139.35275774999999</v>
      </c>
      <c r="Q109" s="54">
        <f>P109+(P109*K109)</f>
        <v>143.11528220924998</v>
      </c>
      <c r="R109" s="54">
        <f>Q109+(Q109*L109)</f>
        <v>147.69497123994597</v>
      </c>
      <c r="S109" s="66">
        <f>R109+(R109*M109)</f>
        <v>152.86429523334408</v>
      </c>
      <c r="T109" s="44">
        <f>O109/$N109-1</f>
        <v>-1.0000000000000009E-3</v>
      </c>
      <c r="U109" s="44">
        <f>P109/$N109-1</f>
        <v>2.3974999999999858E-2</v>
      </c>
      <c r="V109" s="44">
        <f>Q109/$N109-1</f>
        <v>5.1622324999999858E-2</v>
      </c>
      <c r="W109" s="44">
        <f>R109/$N109-1</f>
        <v>8.5274239399999674E-2</v>
      </c>
      <c r="X109" s="45">
        <f>S109/$N109-1</f>
        <v>0.12325883777899982</v>
      </c>
      <c r="Y109" s="10"/>
      <c r="Z109" s="15"/>
    </row>
    <row r="110" spans="1:26" x14ac:dyDescent="0.25">
      <c r="A110" s="15"/>
      <c r="B110" s="9"/>
      <c r="C110" s="14">
        <v>103</v>
      </c>
      <c r="D110" s="37" t="s">
        <v>123</v>
      </c>
      <c r="E110" s="35" t="s">
        <v>220</v>
      </c>
      <c r="F110" s="35" t="s">
        <v>282</v>
      </c>
      <c r="G110" s="20">
        <v>40301</v>
      </c>
      <c r="H110" s="63">
        <v>7.0000000000000001E-3</v>
      </c>
      <c r="I110" s="52">
        <v>3.5999999999999997E-2</v>
      </c>
      <c r="J110" s="52">
        <v>4.5999999999999999E-2</v>
      </c>
      <c r="K110" s="52">
        <v>5.0999999999999997E-2</v>
      </c>
      <c r="L110" s="52">
        <v>4.4999999999999998E-2</v>
      </c>
      <c r="M110" s="47">
        <v>3.6999999999999998E-2</v>
      </c>
      <c r="N110" s="65">
        <v>136.09</v>
      </c>
      <c r="O110" s="54">
        <f t="shared" si="10"/>
        <v>140.98924</v>
      </c>
      <c r="P110" s="54">
        <f>O110+(O110*J110)</f>
        <v>147.47474503999999</v>
      </c>
      <c r="Q110" s="54">
        <f t="shared" si="12"/>
        <v>154.99595703704</v>
      </c>
      <c r="R110" s="54">
        <f t="shared" si="13"/>
        <v>161.97077510370681</v>
      </c>
      <c r="S110" s="66">
        <f t="shared" si="14"/>
        <v>167.96369378254397</v>
      </c>
      <c r="T110" s="44">
        <f t="shared" si="15"/>
        <v>3.6000000000000032E-2</v>
      </c>
      <c r="U110" s="44">
        <f t="shared" si="16"/>
        <v>8.3655999999999953E-2</v>
      </c>
      <c r="V110" s="44">
        <f t="shared" si="17"/>
        <v>0.13892245599999997</v>
      </c>
      <c r="W110" s="44">
        <f t="shared" si="18"/>
        <v>0.19017396651999996</v>
      </c>
      <c r="X110" s="45">
        <f t="shared" si="19"/>
        <v>0.23421040328124021</v>
      </c>
      <c r="Y110" s="10"/>
      <c r="Z110" s="15"/>
    </row>
    <row r="111" spans="1:26" x14ac:dyDescent="0.25">
      <c r="A111" s="15"/>
      <c r="B111" s="9"/>
      <c r="C111" s="14">
        <v>104</v>
      </c>
      <c r="D111" s="37" t="s">
        <v>140</v>
      </c>
      <c r="E111" s="37" t="s">
        <v>387</v>
      </c>
      <c r="F111" s="37" t="s">
        <v>141</v>
      </c>
      <c r="G111" s="20">
        <v>40312</v>
      </c>
      <c r="H111" s="63">
        <v>-1.0999999999999999E-2</v>
      </c>
      <c r="I111" s="52">
        <v>4.4999999999999998E-2</v>
      </c>
      <c r="J111" s="52">
        <v>0.06</v>
      </c>
      <c r="K111" s="52">
        <v>0.06</v>
      </c>
      <c r="L111" s="52">
        <v>5.5E-2</v>
      </c>
      <c r="M111" s="47">
        <v>5.5E-2</v>
      </c>
      <c r="N111" s="65">
        <v>136.09</v>
      </c>
      <c r="O111" s="54">
        <f>N111+(N111*I111)</f>
        <v>142.21405000000001</v>
      </c>
      <c r="P111" s="54">
        <f>O111+(O111*J111)</f>
        <v>150.746893</v>
      </c>
      <c r="Q111" s="54">
        <f>P111+(P111*K111)</f>
        <v>159.79170658000001</v>
      </c>
      <c r="R111" s="54">
        <f>Q111+(Q111*L111)</f>
        <v>168.58025044190001</v>
      </c>
      <c r="S111" s="66">
        <f>R111+(R111*M111)</f>
        <v>177.8521642162045</v>
      </c>
      <c r="T111" s="44">
        <f>O111/$N111-1</f>
        <v>4.5000000000000151E-2</v>
      </c>
      <c r="U111" s="44">
        <f>P111/$N111-1</f>
        <v>0.10769999999999991</v>
      </c>
      <c r="V111" s="44">
        <f>Q111/$N111-1</f>
        <v>0.17416200000000015</v>
      </c>
      <c r="W111" s="44">
        <f>R111/$N111-1</f>
        <v>0.23874090999999997</v>
      </c>
      <c r="X111" s="45">
        <f>S111/$N111-1</f>
        <v>0.30687166004999988</v>
      </c>
      <c r="Y111" s="10"/>
      <c r="Z111" s="15"/>
    </row>
    <row r="112" spans="1:26" x14ac:dyDescent="0.25">
      <c r="A112" s="15"/>
      <c r="B112" s="9"/>
      <c r="C112" s="14">
        <v>105</v>
      </c>
      <c r="D112" s="35" t="s">
        <v>113</v>
      </c>
      <c r="E112" s="35" t="s">
        <v>117</v>
      </c>
      <c r="F112" s="35" t="s">
        <v>70</v>
      </c>
      <c r="G112" s="20">
        <v>40309</v>
      </c>
      <c r="H112" s="63">
        <v>-2.5000000000000001E-2</v>
      </c>
      <c r="I112" s="52">
        <v>-0.1</v>
      </c>
      <c r="J112" s="52">
        <v>0</v>
      </c>
      <c r="K112" s="52">
        <v>0.05</v>
      </c>
      <c r="L112" s="52">
        <v>0.1</v>
      </c>
      <c r="M112" s="47">
        <v>0.05</v>
      </c>
      <c r="N112" s="65">
        <v>136.09</v>
      </c>
      <c r="O112" s="54">
        <f>N112+(N112*I112)</f>
        <v>122.48099999999999</v>
      </c>
      <c r="P112" s="54">
        <f>O112+(O112*J112)</f>
        <v>122.48099999999999</v>
      </c>
      <c r="Q112" s="54">
        <f t="shared" si="12"/>
        <v>128.60505000000001</v>
      </c>
      <c r="R112" s="54">
        <f t="shared" si="13"/>
        <v>141.46555499999999</v>
      </c>
      <c r="S112" s="66">
        <f t="shared" si="14"/>
        <v>148.53883274999998</v>
      </c>
      <c r="T112" s="44">
        <f t="shared" si="15"/>
        <v>-0.10000000000000009</v>
      </c>
      <c r="U112" s="44">
        <f t="shared" si="16"/>
        <v>-0.10000000000000009</v>
      </c>
      <c r="V112" s="44">
        <f t="shared" si="17"/>
        <v>-5.4999999999999938E-2</v>
      </c>
      <c r="W112" s="44">
        <f t="shared" si="18"/>
        <v>3.9499999999999869E-2</v>
      </c>
      <c r="X112" s="45">
        <f t="shared" si="19"/>
        <v>9.1474999999999751E-2</v>
      </c>
      <c r="Y112" s="10"/>
      <c r="Z112" s="15"/>
    </row>
    <row r="113" spans="1:26" x14ac:dyDescent="0.25">
      <c r="A113" s="15"/>
      <c r="B113" s="9"/>
      <c r="C113" s="14">
        <v>106</v>
      </c>
      <c r="D113" s="35" t="s">
        <v>56</v>
      </c>
      <c r="E113" s="35" t="s">
        <v>188</v>
      </c>
      <c r="F113" s="35" t="s">
        <v>103</v>
      </c>
      <c r="G113" s="19" t="s">
        <v>153</v>
      </c>
      <c r="H113" s="63"/>
      <c r="I113" s="52"/>
      <c r="J113" s="52"/>
      <c r="K113" s="52"/>
      <c r="L113" s="52"/>
      <c r="M113" s="47"/>
      <c r="N113" s="65"/>
      <c r="O113" s="54"/>
      <c r="P113" s="54"/>
      <c r="Q113" s="54"/>
      <c r="R113" s="54"/>
      <c r="S113" s="66"/>
      <c r="T113" s="44"/>
      <c r="U113" s="44"/>
      <c r="V113" s="44"/>
      <c r="W113" s="44"/>
      <c r="X113" s="45"/>
      <c r="Y113" s="10"/>
      <c r="Z113" s="15"/>
    </row>
    <row r="114" spans="1:26" x14ac:dyDescent="0.25">
      <c r="A114" s="15"/>
      <c r="B114" s="9"/>
      <c r="C114" s="14">
        <v>107</v>
      </c>
      <c r="D114" s="35" t="s">
        <v>296</v>
      </c>
      <c r="E114" s="35" t="s">
        <v>386</v>
      </c>
      <c r="F114" s="35" t="s">
        <v>297</v>
      </c>
      <c r="G114" s="20">
        <v>40298</v>
      </c>
      <c r="H114" s="63">
        <v>-0.02</v>
      </c>
      <c r="I114" s="52">
        <v>1.4999999999999999E-2</v>
      </c>
      <c r="J114" s="52">
        <v>0.03</v>
      </c>
      <c r="K114" s="52">
        <v>3.5000000000000003E-2</v>
      </c>
      <c r="L114" s="52">
        <v>3.5000000000000003E-2</v>
      </c>
      <c r="M114" s="47">
        <v>3.5000000000000003E-2</v>
      </c>
      <c r="N114" s="65">
        <v>136.09</v>
      </c>
      <c r="O114" s="54">
        <f t="shared" si="10"/>
        <v>138.13135</v>
      </c>
      <c r="P114" s="54">
        <f>O114+(O114*J114)</f>
        <v>142.27529049999998</v>
      </c>
      <c r="Q114" s="54">
        <f t="shared" si="12"/>
        <v>147.25492566749998</v>
      </c>
      <c r="R114" s="54">
        <f t="shared" si="13"/>
        <v>152.40884806586249</v>
      </c>
      <c r="S114" s="66">
        <f t="shared" si="14"/>
        <v>157.74315774816768</v>
      </c>
      <c r="T114" s="44">
        <f t="shared" si="15"/>
        <v>1.4999999999999902E-2</v>
      </c>
      <c r="U114" s="44">
        <f t="shared" si="16"/>
        <v>4.5449999999999768E-2</v>
      </c>
      <c r="V114" s="44">
        <f t="shared" si="17"/>
        <v>8.2040749999999774E-2</v>
      </c>
      <c r="W114" s="44">
        <f t="shared" si="18"/>
        <v>0.11991217624999995</v>
      </c>
      <c r="X114" s="45">
        <f t="shared" si="19"/>
        <v>0.15910910241874987</v>
      </c>
      <c r="Y114" s="10"/>
      <c r="Z114" s="15"/>
    </row>
    <row r="115" spans="1:26" ht="15.75" thickBot="1" x14ac:dyDescent="0.3">
      <c r="A115" s="15"/>
      <c r="B115" s="9"/>
      <c r="C115" s="14">
        <v>108</v>
      </c>
      <c r="D115" s="37" t="s">
        <v>152</v>
      </c>
      <c r="E115" s="37" t="s">
        <v>387</v>
      </c>
      <c r="F115" s="37" t="s">
        <v>151</v>
      </c>
      <c r="G115" s="20">
        <v>40311</v>
      </c>
      <c r="H115" s="63">
        <v>-1.26E-2</v>
      </c>
      <c r="I115" s="52">
        <v>-3.1099999999999999E-2</v>
      </c>
      <c r="J115" s="52">
        <v>-1.0999999999999999E-2</v>
      </c>
      <c r="K115" s="52">
        <v>3.9100000000000003E-2</v>
      </c>
      <c r="L115" s="52">
        <v>5.5899999999999998E-2</v>
      </c>
      <c r="M115" s="47">
        <v>4.6899999999999997E-2</v>
      </c>
      <c r="N115" s="65">
        <v>136.09</v>
      </c>
      <c r="O115" s="54">
        <f t="shared" si="10"/>
        <v>131.85760100000002</v>
      </c>
      <c r="P115" s="54">
        <f t="shared" si="11"/>
        <v>130.40716738900002</v>
      </c>
      <c r="Q115" s="54">
        <f t="shared" si="12"/>
        <v>135.50608763390991</v>
      </c>
      <c r="R115" s="54">
        <f t="shared" si="13"/>
        <v>143.08087793264548</v>
      </c>
      <c r="S115" s="66">
        <f t="shared" si="14"/>
        <v>149.79137110768656</v>
      </c>
      <c r="T115" s="44">
        <f t="shared" si="15"/>
        <v>-3.1099999999999905E-2</v>
      </c>
      <c r="U115" s="44">
        <f t="shared" si="16"/>
        <v>-4.1757899999999903E-2</v>
      </c>
      <c r="V115" s="44">
        <f t="shared" si="17"/>
        <v>-4.2906338899999508E-3</v>
      </c>
      <c r="W115" s="44">
        <f t="shared" si="18"/>
        <v>5.1369519675549036E-2</v>
      </c>
      <c r="X115" s="45">
        <f t="shared" si="19"/>
        <v>0.10067875014833239</v>
      </c>
      <c r="Y115" s="10"/>
      <c r="Z115" s="15"/>
    </row>
    <row r="116" spans="1:26" ht="15.75" thickBot="1" x14ac:dyDescent="0.3">
      <c r="A116" s="15"/>
      <c r="B116" s="9"/>
      <c r="C116" s="14"/>
      <c r="D116" s="29"/>
      <c r="E116" s="30"/>
      <c r="F116" s="30"/>
      <c r="G116" s="91" t="s">
        <v>379</v>
      </c>
      <c r="H116" s="90">
        <f t="shared" ref="H116:M116" si="22">AVERAGE(H8:H115)</f>
        <v>-4.0051136363636391E-3</v>
      </c>
      <c r="I116" s="90">
        <f t="shared" si="22"/>
        <v>-3.3045454545454528E-3</v>
      </c>
      <c r="J116" s="90">
        <f t="shared" si="22"/>
        <v>1.7048863636363636E-2</v>
      </c>
      <c r="K116" s="90">
        <f t="shared" si="22"/>
        <v>3.0185227272727277E-2</v>
      </c>
      <c r="L116" s="90">
        <f t="shared" si="22"/>
        <v>3.6221590909090912E-2</v>
      </c>
      <c r="M116" s="90">
        <f t="shared" si="22"/>
        <v>3.8812499999999986E-2</v>
      </c>
      <c r="N116" s="91" t="s">
        <v>379</v>
      </c>
      <c r="O116" s="92">
        <f>AVERAGE(O8:O115)</f>
        <v>135.64603480459772</v>
      </c>
      <c r="P116" s="92">
        <f>AVERAGE(P8:P115)</f>
        <v>138.00502236852407</v>
      </c>
      <c r="Q116" s="92">
        <f>AVERAGE(Q8:Q115)</f>
        <v>142.28266227928253</v>
      </c>
      <c r="R116" s="92">
        <f>AVERAGE(R8:R115)</f>
        <v>147.53560684566466</v>
      </c>
      <c r="S116" s="92">
        <f>AVERAGE(S8:S115)</f>
        <v>153.37172086987755</v>
      </c>
      <c r="T116" s="90">
        <f>I132/$H$132-1</f>
        <v>-3.2622910970848684E-3</v>
      </c>
      <c r="U116" s="90">
        <f>J132/$H$132-1</f>
        <v>1.4071734650040968E-2</v>
      </c>
      <c r="V116" s="90">
        <f>K132/$H$132-1</f>
        <v>4.5504168412686674E-2</v>
      </c>
      <c r="W116" s="90">
        <f>L132/$H$132-1</f>
        <v>8.4103217324304813E-2</v>
      </c>
      <c r="X116" s="93">
        <f>M132/$H$132-1</f>
        <v>0.12698744117773209</v>
      </c>
      <c r="Y116" s="10"/>
      <c r="Z116" s="15"/>
    </row>
    <row r="117" spans="1:26" hidden="1" x14ac:dyDescent="0.25">
      <c r="A117" s="15"/>
      <c r="B117" s="9"/>
      <c r="C117" s="2"/>
      <c r="D117" s="29"/>
      <c r="E117" s="30"/>
      <c r="F117" s="30"/>
      <c r="G117" s="70" t="s">
        <v>377</v>
      </c>
      <c r="H117" s="49" t="s">
        <v>372</v>
      </c>
      <c r="I117" s="49" t="s">
        <v>372</v>
      </c>
      <c r="J117" s="49" t="s">
        <v>372</v>
      </c>
      <c r="K117" s="49" t="s">
        <v>372</v>
      </c>
      <c r="L117" s="49" t="s">
        <v>372</v>
      </c>
      <c r="M117" s="49" t="s">
        <v>372</v>
      </c>
      <c r="N117" s="70" t="s">
        <v>377</v>
      </c>
      <c r="O117" s="55" t="s">
        <v>372</v>
      </c>
      <c r="P117" s="55" t="s">
        <v>372</v>
      </c>
      <c r="Q117" s="55" t="s">
        <v>372</v>
      </c>
      <c r="R117" s="55" t="s">
        <v>372</v>
      </c>
      <c r="S117" s="55" t="s">
        <v>372</v>
      </c>
      <c r="T117" s="44" t="s">
        <v>372</v>
      </c>
      <c r="U117" s="44" t="s">
        <v>372</v>
      </c>
      <c r="V117" s="44" t="s">
        <v>372</v>
      </c>
      <c r="W117" s="44" t="s">
        <v>372</v>
      </c>
      <c r="X117" s="46" t="s">
        <v>372</v>
      </c>
      <c r="Y117" s="10"/>
      <c r="Z117" s="15"/>
    </row>
    <row r="118" spans="1:26" x14ac:dyDescent="0.25">
      <c r="A118" s="15"/>
      <c r="B118" s="9"/>
      <c r="C118" s="2"/>
      <c r="D118" s="31"/>
      <c r="E118" s="32"/>
      <c r="F118" s="32"/>
      <c r="G118" s="69" t="s">
        <v>378</v>
      </c>
      <c r="H118" s="75">
        <f t="shared" ref="H118:M118" si="23">MEDIAN(H8:H115)</f>
        <v>-5.0000000000000001E-3</v>
      </c>
      <c r="I118" s="75">
        <f t="shared" si="23"/>
        <v>0</v>
      </c>
      <c r="J118" s="75">
        <f t="shared" si="23"/>
        <v>0.02</v>
      </c>
      <c r="K118" s="75">
        <f t="shared" si="23"/>
        <v>0.03</v>
      </c>
      <c r="L118" s="75">
        <f t="shared" si="23"/>
        <v>3.7249999999999998E-2</v>
      </c>
      <c r="M118" s="76">
        <f t="shared" si="23"/>
        <v>0.04</v>
      </c>
      <c r="N118" s="69" t="s">
        <v>378</v>
      </c>
      <c r="O118" s="81">
        <f t="shared" ref="O118:X118" si="24">MEDIAN(O8:O115)</f>
        <v>136.09</v>
      </c>
      <c r="P118" s="81">
        <f t="shared" si="24"/>
        <v>139.18087608000002</v>
      </c>
      <c r="Q118" s="81">
        <f t="shared" si="24"/>
        <v>143.11528220924998</v>
      </c>
      <c r="R118" s="81">
        <f t="shared" si="24"/>
        <v>147.51058198390137</v>
      </c>
      <c r="S118" s="81">
        <f t="shared" si="24"/>
        <v>153.02014313541727</v>
      </c>
      <c r="T118" s="82">
        <f t="shared" si="24"/>
        <v>1.0000000000000009E-3</v>
      </c>
      <c r="U118" s="82">
        <f t="shared" si="24"/>
        <v>2.3186000000000151E-2</v>
      </c>
      <c r="V118" s="82">
        <f t="shared" si="24"/>
        <v>5.1888983999999971E-2</v>
      </c>
      <c r="W118" s="82">
        <f t="shared" si="24"/>
        <v>8.4596786038089955E-2</v>
      </c>
      <c r="X118" s="83">
        <f t="shared" si="24"/>
        <v>0.12447571406523195</v>
      </c>
      <c r="Y118" s="10"/>
      <c r="Z118" s="15"/>
    </row>
    <row r="119" spans="1:26" x14ac:dyDescent="0.25">
      <c r="A119" s="15"/>
      <c r="B119" s="9"/>
      <c r="C119" s="2"/>
      <c r="D119" s="31"/>
      <c r="E119" s="32"/>
      <c r="F119" s="32"/>
      <c r="G119" s="71" t="s">
        <v>380</v>
      </c>
      <c r="H119" s="77">
        <f t="shared" ref="H119:M119" si="25">MAX(H8:H115)</f>
        <v>3.3000000000000002E-2</v>
      </c>
      <c r="I119" s="77">
        <f>MAX(I8:I115)</f>
        <v>7.0000000000000007E-2</v>
      </c>
      <c r="J119" s="77">
        <f t="shared" si="25"/>
        <v>7.8E-2</v>
      </c>
      <c r="K119" s="77">
        <f t="shared" si="25"/>
        <v>0.105</v>
      </c>
      <c r="L119" s="77">
        <f t="shared" si="25"/>
        <v>0.1</v>
      </c>
      <c r="M119" s="78">
        <f t="shared" si="25"/>
        <v>0.1</v>
      </c>
      <c r="N119" s="71" t="s">
        <v>380</v>
      </c>
      <c r="O119" s="84">
        <f t="shared" ref="O119:X119" si="26">MAX(O8:O115)</f>
        <v>145.6163</v>
      </c>
      <c r="P119" s="84">
        <f t="shared" si="26"/>
        <v>151.83969569999999</v>
      </c>
      <c r="Q119" s="84">
        <f t="shared" si="26"/>
        <v>167.78286374850001</v>
      </c>
      <c r="R119" s="84">
        <f t="shared" si="26"/>
        <v>176.6753555271705</v>
      </c>
      <c r="S119" s="84">
        <f t="shared" si="26"/>
        <v>186.08614880625004</v>
      </c>
      <c r="T119" s="85">
        <f t="shared" si="26"/>
        <v>6.999999999999984E-2</v>
      </c>
      <c r="U119" s="85">
        <f t="shared" si="26"/>
        <v>0.11572999999999989</v>
      </c>
      <c r="V119" s="85">
        <f t="shared" si="26"/>
        <v>0.23288164999999994</v>
      </c>
      <c r="W119" s="85">
        <f t="shared" si="26"/>
        <v>0.29822437744999997</v>
      </c>
      <c r="X119" s="86">
        <f t="shared" si="26"/>
        <v>0.36737562500000021</v>
      </c>
      <c r="Y119" s="10"/>
      <c r="Z119" s="15"/>
    </row>
    <row r="120" spans="1:26" ht="15.75" thickBot="1" x14ac:dyDescent="0.3">
      <c r="A120" s="15"/>
      <c r="B120" s="9"/>
      <c r="C120" s="2"/>
      <c r="D120" s="31"/>
      <c r="E120" s="32"/>
      <c r="F120" s="32"/>
      <c r="G120" s="71" t="s">
        <v>381</v>
      </c>
      <c r="H120" s="77">
        <f t="shared" ref="H120:M120" si="27">MIN(H8:H115)</f>
        <v>-0.04</v>
      </c>
      <c r="I120" s="77">
        <f t="shared" si="27"/>
        <v>-0.11</v>
      </c>
      <c r="J120" s="77">
        <f t="shared" si="27"/>
        <v>-7.6899999999999996E-2</v>
      </c>
      <c r="K120" s="77">
        <f t="shared" si="27"/>
        <v>-8.3299999999999999E-2</v>
      </c>
      <c r="L120" s="77">
        <f>MIN(L8:L115)</f>
        <v>-3.2000000000000001E-2</v>
      </c>
      <c r="M120" s="78">
        <f t="shared" si="27"/>
        <v>-1.7000000000000001E-2</v>
      </c>
      <c r="N120" s="74" t="s">
        <v>381</v>
      </c>
      <c r="O120" s="87">
        <f t="shared" ref="O120:X120" si="28">MIN(O8:O115)</f>
        <v>121.12010000000001</v>
      </c>
      <c r="P120" s="87">
        <f t="shared" si="28"/>
        <v>115.06409500000001</v>
      </c>
      <c r="Q120" s="87">
        <f t="shared" si="28"/>
        <v>110.02400085082722</v>
      </c>
      <c r="R120" s="87">
        <f t="shared" si="28"/>
        <v>110.02400085082722</v>
      </c>
      <c r="S120" s="87">
        <f t="shared" si="28"/>
        <v>111.61217215000001</v>
      </c>
      <c r="T120" s="88">
        <f t="shared" si="28"/>
        <v>-0.10999999999999999</v>
      </c>
      <c r="U120" s="88">
        <f t="shared" si="28"/>
        <v>-0.15449999999999997</v>
      </c>
      <c r="V120" s="88">
        <f t="shared" si="28"/>
        <v>-0.19153500734200002</v>
      </c>
      <c r="W120" s="88">
        <f t="shared" si="28"/>
        <v>-0.19153500734200002</v>
      </c>
      <c r="X120" s="89">
        <f t="shared" si="28"/>
        <v>-0.17986499999999994</v>
      </c>
      <c r="Y120" s="10"/>
      <c r="Z120" s="15"/>
    </row>
    <row r="121" spans="1:26" ht="17.25" x14ac:dyDescent="0.25">
      <c r="A121" s="15"/>
      <c r="B121" s="9"/>
      <c r="C121" s="2"/>
      <c r="D121" s="31"/>
      <c r="E121" s="32"/>
      <c r="F121" s="32"/>
      <c r="G121" s="72" t="s">
        <v>389</v>
      </c>
      <c r="H121" s="77">
        <f t="shared" ref="H121:M121" si="29">VAR(H8:H115)</f>
        <v>1.9481172642371995E-4</v>
      </c>
      <c r="I121" s="77">
        <f t="shared" si="29"/>
        <v>9.3019423197492209E-4</v>
      </c>
      <c r="J121" s="77">
        <f t="shared" si="29"/>
        <v>6.609487343260189E-4</v>
      </c>
      <c r="K121" s="77">
        <f t="shared" si="29"/>
        <v>6.6387276776384461E-4</v>
      </c>
      <c r="L121" s="77">
        <f t="shared" si="29"/>
        <v>4.3791803422152593E-4</v>
      </c>
      <c r="M121" s="78">
        <f t="shared" si="29"/>
        <v>3.6582662356322002E-4</v>
      </c>
      <c r="N121" s="2"/>
      <c r="O121" s="2"/>
      <c r="P121" s="2"/>
      <c r="Q121" s="2"/>
      <c r="R121" s="2"/>
      <c r="S121" s="2"/>
      <c r="T121" s="2"/>
      <c r="U121" s="2"/>
      <c r="V121" s="2"/>
      <c r="W121" s="2"/>
      <c r="X121" s="2"/>
      <c r="Y121" s="10"/>
      <c r="Z121" s="15"/>
    </row>
    <row r="122" spans="1:26" ht="15.75" thickBot="1" x14ac:dyDescent="0.3">
      <c r="A122" s="15"/>
      <c r="B122" s="9"/>
      <c r="C122" s="2"/>
      <c r="D122" s="67"/>
      <c r="E122" s="33"/>
      <c r="F122" s="33"/>
      <c r="G122" s="73" t="s">
        <v>390</v>
      </c>
      <c r="H122" s="79">
        <f t="shared" ref="H122:M122" si="30">STDEV(H8:H115)</f>
        <v>1.3957497140380146E-2</v>
      </c>
      <c r="I122" s="79">
        <f t="shared" si="30"/>
        <v>3.0499085756378372E-2</v>
      </c>
      <c r="J122" s="79">
        <f t="shared" si="30"/>
        <v>2.5708923243224692E-2</v>
      </c>
      <c r="K122" s="79">
        <f t="shared" si="30"/>
        <v>2.5765728551000545E-2</v>
      </c>
      <c r="L122" s="79">
        <f t="shared" si="30"/>
        <v>2.0926491206638677E-2</v>
      </c>
      <c r="M122" s="80">
        <f t="shared" si="30"/>
        <v>1.912659466719625E-2</v>
      </c>
      <c r="N122" s="2"/>
      <c r="O122" s="2"/>
      <c r="P122" s="2"/>
      <c r="Q122" s="2"/>
      <c r="R122" s="2"/>
      <c r="S122" s="2"/>
      <c r="T122" s="2"/>
      <c r="U122" s="2"/>
      <c r="V122" s="2"/>
      <c r="W122" s="2"/>
      <c r="X122" s="2"/>
      <c r="Y122" s="10"/>
      <c r="Z122" s="15"/>
    </row>
    <row r="123" spans="1:26" x14ac:dyDescent="0.25">
      <c r="A123" s="15"/>
      <c r="B123" s="9"/>
      <c r="C123" s="2"/>
      <c r="D123" s="5"/>
      <c r="E123" s="5"/>
      <c r="F123" s="5"/>
      <c r="G123" s="5"/>
      <c r="H123" s="44"/>
      <c r="I123" s="44"/>
      <c r="J123" s="44"/>
      <c r="K123" s="44"/>
      <c r="L123" s="44"/>
      <c r="M123" s="44"/>
      <c r="N123" s="2"/>
      <c r="O123" s="2"/>
      <c r="P123" s="2"/>
      <c r="Q123" s="2"/>
      <c r="R123" s="2"/>
      <c r="S123" s="2"/>
      <c r="T123" s="2"/>
      <c r="U123" s="2"/>
      <c r="V123" s="2"/>
      <c r="W123" s="2"/>
      <c r="X123" s="2"/>
      <c r="Y123" s="10"/>
      <c r="Z123" s="15"/>
    </row>
    <row r="124" spans="1:26" x14ac:dyDescent="0.25">
      <c r="A124" s="15"/>
      <c r="B124" s="9"/>
      <c r="C124" s="27" t="s">
        <v>383</v>
      </c>
      <c r="D124" s="22"/>
      <c r="E124" s="22"/>
      <c r="F124" s="5"/>
      <c r="G124" s="5"/>
      <c r="H124" s="5"/>
      <c r="I124" s="2"/>
      <c r="J124" s="2"/>
      <c r="K124" s="2"/>
      <c r="L124" s="2"/>
      <c r="M124" s="2"/>
      <c r="N124" s="2"/>
      <c r="O124" s="2"/>
      <c r="P124" s="2"/>
      <c r="Q124" s="2"/>
      <c r="R124" s="2"/>
      <c r="S124" s="2"/>
      <c r="T124" s="2"/>
      <c r="U124" s="2"/>
      <c r="V124" s="2"/>
      <c r="W124" s="2"/>
      <c r="X124" s="2"/>
      <c r="Y124" s="10"/>
      <c r="Z124" s="15"/>
    </row>
    <row r="125" spans="1:26" x14ac:dyDescent="0.25">
      <c r="A125" s="15"/>
      <c r="B125" s="9"/>
      <c r="C125" s="27" t="s">
        <v>384</v>
      </c>
      <c r="D125" s="22"/>
      <c r="E125" s="22"/>
      <c r="F125" s="5"/>
      <c r="G125" s="5"/>
      <c r="H125" s="5"/>
      <c r="I125" s="2"/>
      <c r="J125" s="2"/>
      <c r="K125" s="2"/>
      <c r="L125" s="2"/>
      <c r="M125" s="2"/>
      <c r="N125" s="2"/>
      <c r="O125" s="2"/>
      <c r="P125" s="2"/>
      <c r="Q125" s="2"/>
      <c r="R125" s="2"/>
      <c r="S125" s="2"/>
      <c r="T125" s="2"/>
      <c r="U125" s="2"/>
      <c r="V125" s="2"/>
      <c r="W125" s="2"/>
      <c r="X125" s="2"/>
      <c r="Y125" s="10"/>
      <c r="Z125" s="15"/>
    </row>
    <row r="126" spans="1:26" ht="19.5" thickBot="1" x14ac:dyDescent="0.3">
      <c r="A126" s="15"/>
      <c r="B126" s="11"/>
      <c r="C126" s="12"/>
      <c r="D126" s="28"/>
      <c r="E126" s="28"/>
      <c r="F126" s="28"/>
      <c r="G126" s="28"/>
      <c r="H126" s="28"/>
      <c r="I126" s="175"/>
      <c r="J126" s="175"/>
      <c r="K126" s="175"/>
      <c r="L126" s="175"/>
      <c r="M126" s="175"/>
      <c r="N126" s="175"/>
      <c r="O126" s="175"/>
      <c r="P126" s="175"/>
      <c r="Q126" s="175"/>
      <c r="R126" s="175"/>
      <c r="S126" s="175"/>
      <c r="T126" s="175"/>
      <c r="U126" s="175"/>
      <c r="V126" s="175"/>
      <c r="W126" s="175"/>
      <c r="X126" s="175"/>
      <c r="Y126" s="13"/>
      <c r="Z126" s="15"/>
    </row>
    <row r="127" spans="1:26" x14ac:dyDescent="0.25">
      <c r="A127" s="15"/>
      <c r="B127" s="15"/>
      <c r="C127" s="15"/>
      <c r="D127" s="22"/>
      <c r="E127" s="22"/>
      <c r="F127" s="22"/>
      <c r="G127" s="22" t="s">
        <v>155</v>
      </c>
      <c r="H127" s="22"/>
      <c r="I127" s="15"/>
      <c r="J127" s="15"/>
      <c r="K127" s="15"/>
      <c r="L127" s="15"/>
      <c r="M127" s="15"/>
      <c r="N127" s="15"/>
      <c r="O127" s="15"/>
      <c r="P127" s="15"/>
      <c r="Q127" s="15"/>
      <c r="R127" s="15"/>
      <c r="S127" s="15"/>
      <c r="T127" s="15"/>
      <c r="U127" s="15"/>
      <c r="V127" s="15"/>
      <c r="W127" s="15"/>
      <c r="X127" s="15"/>
      <c r="Y127" s="15"/>
      <c r="Z127" s="15"/>
    </row>
    <row r="128" spans="1:26" x14ac:dyDescent="0.25">
      <c r="A128" s="15"/>
      <c r="B128" s="15"/>
      <c r="C128" s="15"/>
      <c r="D128" s="22"/>
      <c r="E128" s="22"/>
      <c r="F128" s="22"/>
      <c r="G128" s="22">
        <f>COUNTIF(G8:G115,"&lt;&gt;no response")</f>
        <v>88</v>
      </c>
      <c r="H128" s="22"/>
      <c r="I128" s="15"/>
      <c r="J128" s="15"/>
      <c r="K128" s="15"/>
      <c r="L128" s="15"/>
      <c r="M128" s="15"/>
      <c r="N128" s="15"/>
      <c r="O128" s="56"/>
      <c r="P128" s="56"/>
      <c r="Q128" s="56"/>
      <c r="R128" s="56"/>
      <c r="S128" s="56"/>
      <c r="T128" s="15"/>
      <c r="U128" s="15"/>
      <c r="V128" s="15"/>
      <c r="W128" s="15"/>
      <c r="X128" s="15"/>
      <c r="Y128" s="15"/>
      <c r="Z128" s="15"/>
    </row>
    <row r="129" spans="1:26" x14ac:dyDescent="0.25">
      <c r="A129" s="15"/>
      <c r="B129" s="15"/>
      <c r="C129" s="15"/>
      <c r="D129" s="22"/>
      <c r="E129" s="22"/>
      <c r="F129" s="22"/>
      <c r="G129" s="22"/>
      <c r="H129" s="22"/>
      <c r="I129" s="15"/>
      <c r="J129" s="15"/>
      <c r="K129" s="15"/>
      <c r="L129" s="15"/>
      <c r="M129" s="15"/>
      <c r="N129" s="15"/>
      <c r="O129" s="15"/>
      <c r="P129" s="15"/>
      <c r="Q129" s="15"/>
      <c r="R129" s="15"/>
      <c r="S129" s="15"/>
      <c r="T129" s="15"/>
      <c r="U129" s="15"/>
      <c r="V129" s="15"/>
      <c r="W129" s="15"/>
      <c r="X129" s="15"/>
      <c r="Y129" s="15"/>
      <c r="Z129" s="15"/>
    </row>
    <row r="131" spans="1:26" x14ac:dyDescent="0.25">
      <c r="H131" s="1" t="s">
        <v>145</v>
      </c>
      <c r="I131" s="57">
        <v>40513</v>
      </c>
      <c r="J131" s="57">
        <v>40878</v>
      </c>
      <c r="K131" s="57">
        <v>41244</v>
      </c>
      <c r="L131" s="57">
        <v>41609</v>
      </c>
      <c r="M131" s="57">
        <v>41974</v>
      </c>
      <c r="N131" s="50"/>
      <c r="O131" s="50"/>
      <c r="P131" s="50"/>
      <c r="Q131" s="50"/>
      <c r="R131" s="50"/>
      <c r="S131" s="50"/>
    </row>
    <row r="132" spans="1:26" x14ac:dyDescent="0.25">
      <c r="G132" s="1" t="s">
        <v>144</v>
      </c>
      <c r="H132" s="1">
        <v>136.09</v>
      </c>
      <c r="I132" s="58">
        <f>O116</f>
        <v>135.64603480459772</v>
      </c>
      <c r="J132" s="58">
        <f>P116</f>
        <v>138.00502236852407</v>
      </c>
      <c r="K132" s="58">
        <f>Q116</f>
        <v>142.28266227928253</v>
      </c>
      <c r="L132" s="58">
        <f>R116</f>
        <v>147.53560684566466</v>
      </c>
      <c r="M132" s="58">
        <f>S116</f>
        <v>153.37172086987755</v>
      </c>
      <c r="N132" s="1"/>
      <c r="O132" s="1"/>
      <c r="P132" s="1"/>
      <c r="Q132" s="1"/>
      <c r="R132" s="1"/>
      <c r="S132" s="1"/>
    </row>
    <row r="134" spans="1:26" x14ac:dyDescent="0.25">
      <c r="I134" s="51"/>
      <c r="J134" s="51"/>
      <c r="K134" s="51"/>
      <c r="L134" s="51"/>
      <c r="M134" s="51"/>
      <c r="N134" s="51"/>
      <c r="O134" s="51"/>
      <c r="P134" s="51"/>
      <c r="Q134" s="51"/>
      <c r="R134" s="51"/>
      <c r="S134" s="51"/>
    </row>
    <row r="136" spans="1:26" s="39" customFormat="1" x14ac:dyDescent="0.25">
      <c r="D136" s="40"/>
      <c r="E136" s="40"/>
      <c r="F136" s="40"/>
      <c r="G136" s="40"/>
      <c r="H136" s="40"/>
      <c r="J136" s="41"/>
      <c r="K136" s="41"/>
      <c r="L136" s="41"/>
      <c r="M136" s="41"/>
      <c r="N136" s="41"/>
      <c r="O136" s="41"/>
      <c r="P136" s="41"/>
      <c r="Q136" s="41"/>
      <c r="R136" s="41"/>
      <c r="S136" s="41"/>
      <c r="T136" s="41"/>
      <c r="U136" s="42"/>
    </row>
    <row r="137" spans="1:26" x14ac:dyDescent="0.25">
      <c r="T137" s="43"/>
      <c r="U137" s="43"/>
    </row>
  </sheetData>
  <autoFilter ref="G7:G115"/>
  <mergeCells count="3">
    <mergeCell ref="I126:X126"/>
    <mergeCell ref="B4:Y4"/>
    <mergeCell ref="T6:X6"/>
  </mergeCells>
  <phoneticPr fontId="0" type="noConversion"/>
  <pageMargins left="0.7" right="0.7" top="0.75" bottom="0.75" header="0.3" footer="0.3"/>
  <pageSetup orientation="portrait" horizontalDpi="4294967293" verticalDpi="300" r:id="rId1"/>
  <ignoredErrors>
    <ignoredError sqref="I119:I122 J119:J122 K119:M122 I117 K117:M117 J117 I118 I116 K118:M118 K116:M116 J116 J11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 2012 Summary Table </vt:lpstr>
      <vt:lpstr>Output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dc:creator>
  <cp:lastModifiedBy>Meredith Miller</cp:lastModifiedBy>
  <cp:lastPrinted>2012-12-13T17:16:37Z</cp:lastPrinted>
  <dcterms:created xsi:type="dcterms:W3CDTF">2010-03-11T15:47:37Z</dcterms:created>
  <dcterms:modified xsi:type="dcterms:W3CDTF">2013-02-22T22:28:19Z</dcterms:modified>
</cp:coreProperties>
</file>